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immle\OneDrive\Escritorio\IMMUJERES\2025\Reportes\cta publica\01\"/>
    </mc:Choice>
  </mc:AlternateContent>
  <xr:revisionPtr revIDLastSave="0" documentId="13_ncr:1_{E71838AE-6017-4EC9-93AA-A6BCA9AB1769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Notas a los Edos Financieros" sheetId="1" r:id="rId1"/>
    <sheet name="ACT" sheetId="2" r:id="rId2"/>
    <sheet name="ESF" sheetId="3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5" i="5" l="1"/>
  <c r="D124" i="5" l="1"/>
  <c r="D116" i="5"/>
  <c r="D114" i="5"/>
  <c r="D102" i="5"/>
  <c r="D101" i="5"/>
  <c r="D93" i="5"/>
  <c r="D63" i="5"/>
  <c r="D62" i="5" s="1"/>
  <c r="D49" i="5" s="1"/>
  <c r="D38" i="5"/>
  <c r="D35" i="5"/>
  <c r="D29" i="5" s="1"/>
  <c r="D44" i="5" s="1"/>
  <c r="D30" i="5"/>
  <c r="D16" i="5"/>
  <c r="D136" i="5" l="1"/>
  <c r="D134" i="5"/>
  <c r="C14" i="6" l="1"/>
  <c r="B62" i="8" l="1"/>
  <c r="B45" i="7"/>
  <c r="B26" i="6"/>
  <c r="B141" i="5"/>
  <c r="C66" i="5"/>
  <c r="C68" i="5"/>
  <c r="C70" i="5"/>
  <c r="B33" i="4" l="1"/>
  <c r="B176" i="3"/>
  <c r="E64" i="3"/>
  <c r="D64" i="3"/>
  <c r="B217" i="2" l="1"/>
  <c r="C17" i="4" l="1"/>
  <c r="C22" i="4"/>
  <c r="D112" i="3"/>
  <c r="D111" i="3"/>
  <c r="C26" i="4" l="1"/>
  <c r="E76" i="3"/>
  <c r="D76" i="3"/>
  <c r="C76" i="3"/>
  <c r="D56" i="3"/>
  <c r="C64" i="3"/>
  <c r="E56" i="3"/>
  <c r="C56" i="3"/>
  <c r="C6" i="6" l="1"/>
  <c r="C114" i="5"/>
  <c r="C116" i="5"/>
  <c r="C124" i="5"/>
  <c r="C102" i="5" s="1"/>
  <c r="C101" i="5" s="1"/>
  <c r="C16" i="5" l="1"/>
  <c r="C38" i="5"/>
  <c r="C29" i="5"/>
  <c r="C93" i="5"/>
  <c r="C44" i="5" l="1"/>
  <c r="C63" i="5"/>
  <c r="C62" i="5" s="1"/>
  <c r="C49" i="5" s="1"/>
  <c r="D24" i="3"/>
  <c r="C70" i="2" l="1"/>
  <c r="C69" i="2" s="1"/>
  <c r="C182" i="2"/>
  <c r="C181" i="2" s="1"/>
  <c r="C32" i="7" s="1"/>
  <c r="C133" i="2"/>
  <c r="C123" i="2" s="1"/>
  <c r="C113" i="2"/>
  <c r="C103" i="2"/>
  <c r="C96" i="2"/>
  <c r="C95" i="2" l="1"/>
  <c r="C94" i="2" s="1"/>
  <c r="C6" i="7" s="1"/>
  <c r="C64" i="2"/>
  <c r="C57" i="2" s="1"/>
  <c r="C9" i="2" s="1"/>
  <c r="C48" i="5" l="1"/>
  <c r="C136" i="5" s="1"/>
  <c r="H3" i="8"/>
  <c r="A3" i="8"/>
  <c r="H2" i="8"/>
  <c r="H1" i="8"/>
  <c r="A1" i="8"/>
  <c r="C31" i="7"/>
  <c r="C8" i="7"/>
  <c r="C16" i="6"/>
  <c r="C8" i="6"/>
  <c r="C21" i="6" s="1"/>
  <c r="E3" i="5"/>
  <c r="E2" i="5"/>
  <c r="E1" i="5"/>
  <c r="E3" i="4"/>
  <c r="E2" i="4"/>
  <c r="E1" i="4"/>
  <c r="H3" i="3"/>
  <c r="A3" i="3"/>
  <c r="A3" i="2" s="1"/>
  <c r="H2" i="3"/>
  <c r="H1" i="3"/>
  <c r="A1" i="3"/>
  <c r="A1" i="2" s="1"/>
  <c r="D212" i="2"/>
  <c r="D211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5" i="2"/>
  <c r="D164" i="2"/>
  <c r="D163" i="2"/>
  <c r="D162" i="2"/>
  <c r="D161" i="2"/>
  <c r="D160" i="2"/>
  <c r="D159" i="2"/>
  <c r="D158" i="2"/>
  <c r="D157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8" i="2"/>
  <c r="D67" i="2"/>
  <c r="D66" i="2"/>
  <c r="D65" i="2"/>
  <c r="D64" i="2"/>
  <c r="D63" i="2"/>
  <c r="D62" i="2"/>
  <c r="D61" i="2"/>
  <c r="D60" i="2"/>
  <c r="D59" i="2"/>
  <c r="D58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E3" i="2"/>
  <c r="E2" i="2"/>
  <c r="E1" i="2"/>
  <c r="C40" i="7" l="1"/>
  <c r="C134" i="5"/>
  <c r="A1" i="7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<sst xmlns="http://schemas.openxmlformats.org/spreadsheetml/2006/main" count="853" uniqueCount="592">
  <si>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</si>
  <si>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</si>
  <si>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</si>
  <si>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</si>
  <si>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</si>
  <si>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</si>
  <si>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</si>
  <si>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</si>
  <si>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</si>
  <si>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</si>
  <si>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</si>
  <si>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</si>
  <si>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ACT-03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</si>
  <si>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</si>
  <si>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</si>
  <si>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</si>
  <si>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</si>
  <si>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</si>
  <si>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</si>
  <si>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</si>
  <si>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</si>
  <si>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</si>
  <si>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</si>
  <si>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</si>
  <si>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</si>
  <si>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</si>
  <si>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</si>
  <si>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</si>
  <si>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</si>
  <si>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</si>
  <si>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</si>
  <si>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</si>
  <si>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</si>
  <si>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</si>
  <si>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</si>
  <si>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</si>
  <si>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</si>
  <si>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</si>
  <si>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</si>
  <si>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</si>
  <si>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</si>
  <si>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</si>
  <si>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</si>
  <si>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</si>
  <si>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</si>
  <si>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</si>
  <si>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</si>
  <si>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</si>
  <si>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</si>
  <si>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</si>
  <si>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</si>
  <si>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</si>
  <si>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</si>
  <si>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</si>
  <si>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</si>
  <si>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</si>
  <si>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</si>
  <si>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</si>
  <si>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</si>
  <si>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</si>
  <si>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</si>
  <si>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</si>
  <si>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</si>
  <si>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</si>
  <si>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</si>
  <si>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</si>
  <si>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</si>
  <si>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</si>
  <si>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</si>
  <si>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</si>
  <si>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</si>
  <si>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</si>
  <si>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</si>
  <si>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</si>
  <si>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</si>
  <si>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</si>
  <si>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</si>
  <si>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</si>
  <si>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</si>
  <si>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</si>
  <si>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</si>
  <si>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</si>
  <si>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</si>
  <si>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</si>
  <si>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</si>
  <si>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</si>
  <si>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</si>
  <si>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</si>
  <si>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</si>
  <si>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</si>
  <si>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</si>
  <si>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</si>
  <si>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</si>
  <si>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</si>
  <si>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</si>
  <si>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</si>
  <si>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</si>
  <si>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</si>
  <si>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</si>
  <si>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</si>
  <si>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</si>
  <si>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</si>
  <si>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</si>
  <si>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</si>
  <si>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</si>
  <si>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</si>
  <si>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</si>
  <si>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</si>
  <si>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</si>
  <si>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</si>
  <si>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</si>
  <si>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</si>
  <si>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</si>
  <si>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</si>
  <si>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</si>
  <si>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</si>
  <si>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</si>
  <si>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</si>
  <si>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</si>
  <si>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</si>
  <si>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</si>
  <si>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</si>
  <si>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</si>
  <si>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</si>
  <si>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</si>
  <si>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</si>
  <si>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</si>
  <si>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</si>
  <si>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</si>
  <si>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</si>
  <si>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</si>
  <si>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</si>
  <si>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</si>
  <si>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</si>
  <si>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</si>
  <si>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</si>
  <si>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</si>
  <si>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</si>
  <si>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</si>
  <si>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</si>
  <si>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</si>
  <si>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</si>
  <si>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</si>
  <si>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</si>
  <si>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</si>
  <si>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</si>
  <si>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</si>
  <si>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</si>
  <si>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</si>
  <si>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</si>
  <si>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</si>
  <si>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</si>
  <si>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</si>
  <si>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</si>
  <si>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</si>
  <si>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</si>
  <si>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</si>
  <si>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</si>
  <si>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</si>
  <si>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</si>
  <si>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</si>
  <si>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</si>
  <si>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</si>
  <si>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</si>
  <si>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</si>
  <si>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</si>
  <si>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</si>
  <si>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</si>
  <si>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</si>
  <si>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</si>
  <si>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</si>
  <si>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</si>
  <si>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</si>
  <si>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</si>
  <si>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</si>
  <si>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</si>
  <si>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</si>
  <si>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</si>
  <si>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</si>
  <si>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</si>
  <si>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</si>
  <si>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</si>
  <si>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</si>
  <si>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</si>
  <si>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</si>
  <si>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</si>
  <si>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</si>
  <si>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</si>
  <si>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</si>
  <si>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</si>
  <si>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</si>
  <si>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</si>
  <si>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</si>
  <si>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</si>
  <si>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</si>
  <si>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</si>
  <si>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</si>
  <si>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</si>
  <si>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</si>
  <si>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</si>
  <si>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</si>
  <si>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</si>
  <si>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</si>
  <si>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</si>
  <si>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</si>
  <si>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</si>
  <si>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</si>
  <si>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</si>
  <si>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</si>
  <si>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</si>
  <si>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</si>
  <si>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</si>
  <si>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</si>
  <si>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</si>
  <si>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</si>
  <si>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</si>
  <si>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</si>
  <si>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</si>
  <si>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</si>
  <si>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</si>
  <si>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</si>
  <si>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</si>
  <si>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</si>
  <si>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</si>
  <si>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</si>
  <si>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</si>
  <si>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</si>
  <si>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</si>
  <si>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</si>
  <si>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</si>
  <si>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</si>
  <si>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</si>
  <si>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</si>
  <si>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</si>
  <si>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</si>
  <si>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</si>
  <si>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</si>
  <si>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</si>
  <si>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</si>
  <si>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</si>
  <si>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</si>
  <si>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</si>
  <si>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</si>
  <si>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</si>
  <si>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</si>
  <si>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</si>
  <si>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</si>
  <si>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</si>
  <si>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</si>
  <si>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</si>
  <si>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</si>
  <si>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</si>
  <si>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</si>
  <si>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</si>
  <si>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</si>
  <si>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</si>
  <si>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</si>
  <si>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</si>
  <si>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</si>
  <si>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</si>
  <si>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</si>
  <si>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</si>
  <si>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</si>
  <si>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</si>
  <si>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</si>
  <si>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</si>
  <si>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</si>
  <si>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</si>
  <si>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</si>
  <si>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</si>
  <si>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</si>
  <si>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</si>
  <si>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</si>
  <si>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</si>
  <si>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</si>
  <si>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</si>
  <si>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</si>
  <si>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</si>
  <si>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</si>
  <si>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</si>
  <si>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</si>
  <si>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</si>
  <si>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</si>
  <si>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</si>
  <si>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</si>
  <si>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</si>
  <si>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</si>
  <si>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</si>
  <si>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</si>
  <si>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</si>
  <si>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</si>
  <si>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</si>
  <si>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</si>
  <si>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</si>
  <si>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</si>
  <si>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</si>
  <si>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</si>
  <si>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</si>
  <si>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</si>
  <si>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</si>
  <si>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</si>
  <si>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</si>
  <si>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</si>
  <si>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</si>
  <si>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</si>
  <si>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</si>
  <si>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</si>
  <si>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</si>
  <si>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</si>
  <si>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</si>
  <si>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</si>
  <si>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</si>
  <si>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</si>
  <si>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</si>
  <si>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</si>
  <si>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</si>
  <si>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</si>
  <si>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</si>
  <si>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</si>
  <si>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</si>
  <si>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</si>
  <si>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</si>
  <si>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</si>
  <si>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</si>
  <si>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</si>
  <si>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</si>
  <si>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</si>
  <si>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</si>
  <si>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</si>
  <si>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</si>
  <si>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</si>
  <si>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</si>
  <si>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</si>
  <si>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</si>
  <si>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</si>
  <si>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</si>
  <si>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</si>
  <si>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</si>
  <si>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</si>
  <si>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</si>
  <si>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</si>
  <si>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</si>
  <si>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</si>
  <si>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</si>
  <si>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</si>
  <si>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</si>
  <si>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</si>
  <si>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</si>
  <si>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</si>
  <si>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</si>
  <si>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</si>
  <si>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</si>
  <si>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</si>
  <si>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</si>
  <si>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</si>
  <si>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</si>
  <si>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</si>
  <si>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</si>
  <si>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</si>
  <si>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</si>
  <si>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</si>
  <si>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</si>
  <si>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</si>
  <si>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</si>
  <si>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</si>
  <si>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</si>
  <si>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</si>
  <si>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</si>
  <si>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</si>
  <si>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</si>
  <si>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</si>
  <si>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</si>
  <si>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</si>
  <si>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</si>
  <si>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</si>
  <si>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</si>
  <si>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</si>
  <si>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</si>
  <si>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</si>
  <si>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</si>
  <si>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</si>
  <si>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</si>
  <si>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</si>
  <si>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</si>
  <si>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</si>
  <si>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</si>
  <si>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</si>
  <si>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</si>
  <si>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</si>
  <si>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</si>
  <si>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</si>
  <si>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</si>
  <si>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</si>
  <si>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</si>
  <si>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</si>
  <si>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</si>
  <si>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</si>
  <si>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</si>
  <si>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</si>
  <si>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</si>
  <si>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</si>
  <si>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</si>
  <si>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</si>
  <si>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</si>
  <si>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</si>
  <si>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</si>
  <si>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</si>
  <si>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</si>
  <si>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</si>
  <si>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</si>
  <si>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</si>
  <si>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</si>
  <si>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</si>
  <si>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</si>
  <si>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</si>
  <si>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</si>
  <si>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</si>
  <si>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</si>
  <si>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</si>
  <si>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</si>
  <si>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</si>
  <si>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</si>
  <si>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</si>
  <si>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</si>
  <si>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</si>
  <si>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</si>
  <si>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</si>
  <si>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</si>
  <si>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</si>
  <si>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</si>
  <si>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</si>
  <si>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</si>
  <si>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</si>
  <si>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</si>
  <si>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</si>
  <si>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</si>
  <si>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</si>
  <si>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</si>
  <si>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</si>
  <si>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</si>
  <si>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</si>
  <si>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</si>
  <si>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</si>
  <si>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</si>
  <si>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</si>
  <si>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</si>
  <si>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</si>
  <si>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</si>
  <si>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</si>
  <si>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</si>
  <si>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</si>
  <si>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</si>
  <si>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</si>
  <si>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</si>
  <si>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</si>
  <si>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</si>
  <si>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</si>
  <si>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</si>
  <si>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</si>
  <si>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</si>
  <si>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</si>
  <si>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</si>
  <si>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</si>
  <si>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</si>
  <si>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</si>
  <si>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</si>
  <si>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</si>
  <si>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</si>
  <si>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</si>
  <si>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</si>
  <si>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</si>
  <si>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</si>
  <si>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</si>
  <si>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</si>
  <si>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</si>
  <si>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</si>
  <si>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</si>
  <si>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</si>
  <si>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</si>
  <si>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</si>
  <si>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</si>
  <si>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</si>
  <si>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</si>
  <si>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</si>
  <si>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</si>
  <si>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</si>
  <si>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</si>
  <si>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</si>
  <si>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</si>
  <si>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</si>
  <si>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</si>
  <si>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</si>
  <si>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</si>
  <si>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</si>
  <si>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</si>
  <si>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</si>
  <si>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</si>
  <si>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</si>
  <si>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</si>
  <si>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</si>
  <si>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</si>
  <si>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</si>
  <si>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</si>
  <si>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</si>
  <si>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</si>
  <si>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</si>
  <si>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</si>
  <si>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</si>
  <si>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</si>
  <si>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</si>
  <si>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</si>
  <si>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</si>
  <si>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</si>
  <si>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</si>
  <si>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</si>
  <si>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</si>
  <si>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</si>
  <si>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</si>
  <si>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</si>
  <si>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</si>
  <si>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</si>
  <si>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</si>
  <si>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</si>
  <si>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</si>
  <si>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</si>
  <si>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</si>
  <si>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</si>
  <si>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</si>
  <si>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</si>
  <si>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</si>
  <si>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</si>
  <si>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</si>
  <si>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</si>
  <si>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</si>
  <si>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</si>
  <si>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</si>
  <si>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</si>
  <si>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</si>
  <si>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</si>
  <si>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</si>
  <si>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</si>
  <si>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</si>
  <si>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</si>
  <si>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</si>
  <si>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</si>
  <si>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</si>
  <si>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</si>
  <si>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</si>
  <si>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</si>
  <si>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</si>
  <si>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</si>
  <si>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</si>
  <si>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</si>
  <si>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</si>
  <si>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</si>
  <si>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</si>
  <si>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</si>
  <si>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</si>
  <si>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</si>
  <si>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</si>
  <si>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</si>
  <si>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</si>
  <si>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</si>
  <si>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</si>
  <si>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</si>
  <si>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</si>
  <si>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</si>
  <si>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</si>
  <si>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</si>
  <si>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</si>
  <si>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</si>
  <si>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</si>
  <si>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</si>
  <si>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</si>
  <si>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</si>
  <si>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</si>
  <si>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</si>
  <si>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</si>
  <si>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</si>
  <si>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</si>
  <si>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</si>
  <si>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</si>
  <si>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</si>
  <si>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</si>
  <si>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</si>
  <si>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Instituto Municipal de las Mujeres</t>
  </si>
  <si>
    <t>LINEA RECTA</t>
  </si>
  <si>
    <t>DE ACUERDO A LAS NECESIDADES DEL INSTITUTO</t>
  </si>
  <si>
    <t>"ENCARGADO DE CUENTA PÚBLICA
JOSÉ GERARDO PRIEGO ESPARZA"</t>
  </si>
  <si>
    <t>"DIRECTORA ADMINISTRATIVA
CLAUDIA ANGÉLICA DURAN HERNÁNDEZ"</t>
  </si>
  <si>
    <t>Cuenta Pública</t>
  </si>
  <si>
    <t>Del 01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</si>
</sst>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16" x14ac:knownFonts="1">
    <font>
      <sz val="11"/>
      <color theme="1"/>
      <name val="Calibri"/>
      <scheme val="minor"/>
    </font>
    <font>
      <b/>
      <sz val="8"/>
      <color theme="1"/>
      <name val="Arial"/>
      <family val="2"/>
    </font>
    <font>
      <sz val="11"/>
      <name val="Calibri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1"/>
      <color theme="1"/>
      <name val="Calibri"/>
      <scheme val="minor"/>
    </font>
    <font>
      <b/>
      <sz val="10"/>
      <color indexed="10"/>
      <name val="Arial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5" fillId="0" borderId="13"/>
  </cellStyleXfs>
  <cellXfs count="131">
    <xf numFmtId="0" fontId="0" fillId="0" borderId="0" xfId="0"/>
    <xf numFmtId="0" fontId="3" fillId="0" borderId="0" xfId="0" applyFont="1"/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3" fillId="0" borderId="10" xfId="0" applyFont="1" applyBorder="1"/>
    <xf numFmtId="0" fontId="5" fillId="0" borderId="10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3" fillId="0" borderId="12" xfId="0" applyFont="1" applyBorder="1"/>
    <xf numFmtId="0" fontId="7" fillId="0" borderId="0" xfId="0" applyFont="1"/>
    <xf numFmtId="10" fontId="7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1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/>
    <xf numFmtId="0" fontId="3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6" fillId="0" borderId="0" xfId="0" applyFont="1"/>
    <xf numFmtId="0" fontId="1" fillId="0" borderId="0" xfId="0" applyFont="1"/>
    <xf numFmtId="0" fontId="7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0" fontId="1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4" fontId="6" fillId="2" borderId="17" xfId="0" applyNumberFormat="1" applyFont="1" applyFill="1" applyBorder="1" applyAlignment="1">
      <alignment horizontal="right" vertical="center" wrapText="1"/>
    </xf>
    <xf numFmtId="0" fontId="6" fillId="0" borderId="19" xfId="0" applyFont="1" applyBorder="1" applyAlignment="1">
      <alignment vertical="center"/>
    </xf>
    <xf numFmtId="0" fontId="6" fillId="0" borderId="19" xfId="0" applyFont="1" applyBorder="1" applyAlignment="1">
      <alignment horizontal="right" vertical="center"/>
    </xf>
    <xf numFmtId="4" fontId="6" fillId="0" borderId="17" xfId="0" applyNumberFormat="1" applyFont="1" applyBorder="1" applyAlignment="1">
      <alignment horizontal="right" vertical="center" wrapText="1"/>
    </xf>
    <xf numFmtId="0" fontId="3" fillId="0" borderId="19" xfId="0" applyFont="1" applyBorder="1" applyAlignment="1">
      <alignment horizontal="left" vertical="center"/>
    </xf>
    <xf numFmtId="4" fontId="7" fillId="0" borderId="17" xfId="0" applyNumberFormat="1" applyFont="1" applyBorder="1" applyAlignment="1">
      <alignment horizontal="righ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 wrapText="1"/>
    </xf>
    <xf numFmtId="4" fontId="7" fillId="0" borderId="19" xfId="0" applyNumberFormat="1" applyFont="1" applyBorder="1" applyAlignment="1">
      <alignment horizontal="right" vertical="center" wrapText="1"/>
    </xf>
    <xf numFmtId="4" fontId="7" fillId="0" borderId="17" xfId="0" applyNumberFormat="1" applyFont="1" applyBorder="1" applyAlignment="1">
      <alignment horizontal="right" vertical="center"/>
    </xf>
    <xf numFmtId="4" fontId="7" fillId="0" borderId="20" xfId="0" applyNumberFormat="1" applyFont="1" applyBorder="1" applyAlignment="1">
      <alignment horizontal="right" vertical="center"/>
    </xf>
    <xf numFmtId="0" fontId="6" fillId="2" borderId="17" xfId="0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4" fontId="6" fillId="2" borderId="17" xfId="0" applyNumberFormat="1" applyFont="1" applyFill="1" applyBorder="1" applyAlignment="1">
      <alignment horizontal="right" vertical="center"/>
    </xf>
    <xf numFmtId="0" fontId="3" fillId="0" borderId="19" xfId="0" applyFont="1" applyBorder="1"/>
    <xf numFmtId="4" fontId="6" fillId="0" borderId="19" xfId="0" applyNumberFormat="1" applyFont="1" applyBorder="1" applyAlignment="1">
      <alignment horizontal="right" vertical="center"/>
    </xf>
    <xf numFmtId="0" fontId="6" fillId="0" borderId="16" xfId="0" applyFont="1" applyBorder="1" applyAlignment="1">
      <alignment vertical="center"/>
    </xf>
    <xf numFmtId="0" fontId="3" fillId="0" borderId="16" xfId="0" applyFont="1" applyBorder="1" applyAlignment="1">
      <alignment horizontal="left" vertical="center"/>
    </xf>
    <xf numFmtId="4" fontId="3" fillId="0" borderId="17" xfId="0" applyNumberFormat="1" applyFont="1" applyBorder="1" applyAlignment="1">
      <alignment horizontal="righ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vertical="center"/>
    </xf>
    <xf numFmtId="4" fontId="3" fillId="0" borderId="19" xfId="0" applyNumberFormat="1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4" fontId="1" fillId="0" borderId="17" xfId="0" applyNumberFormat="1" applyFont="1" applyBorder="1" applyAlignment="1">
      <alignment horizontal="right" vertical="center" wrapText="1"/>
    </xf>
    <xf numFmtId="4" fontId="3" fillId="0" borderId="17" xfId="0" applyNumberFormat="1" applyFont="1" applyBorder="1" applyAlignment="1">
      <alignment horizontal="right" vertical="center"/>
    </xf>
    <xf numFmtId="0" fontId="7" fillId="0" borderId="19" xfId="0" applyFont="1" applyBorder="1" applyAlignment="1">
      <alignment vertical="center"/>
    </xf>
    <xf numFmtId="4" fontId="7" fillId="0" borderId="19" xfId="0" applyNumberFormat="1" applyFont="1" applyBorder="1" applyAlignment="1">
      <alignment horizontal="right" vertical="center"/>
    </xf>
    <xf numFmtId="0" fontId="6" fillId="3" borderId="18" xfId="0" applyFont="1" applyFill="1" applyBorder="1" applyAlignment="1">
      <alignment vertical="center"/>
    </xf>
    <xf numFmtId="0" fontId="10" fillId="8" borderId="24" xfId="0" applyFont="1" applyFill="1" applyBorder="1" applyAlignment="1">
      <alignment horizontal="center" vertical="center" wrapText="1"/>
    </xf>
    <xf numFmtId="0" fontId="10" fillId="8" borderId="25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4" fontId="3" fillId="0" borderId="25" xfId="0" applyNumberFormat="1" applyFont="1" applyBorder="1" applyAlignment="1">
      <alignment vertical="center" wrapText="1"/>
    </xf>
    <xf numFmtId="4" fontId="3" fillId="0" borderId="27" xfId="0" applyNumberFormat="1" applyFont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right" vertical="center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left" vertical="center"/>
    </xf>
    <xf numFmtId="0" fontId="4" fillId="0" borderId="10" xfId="0" applyFont="1" applyBorder="1"/>
    <xf numFmtId="10" fontId="6" fillId="2" borderId="13" xfId="0" applyNumberFormat="1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3" xfId="0" applyFont="1" applyFill="1" applyBorder="1"/>
    <xf numFmtId="10" fontId="8" fillId="4" borderId="13" xfId="0" applyNumberFormat="1" applyFont="1" applyFill="1" applyBorder="1"/>
    <xf numFmtId="0" fontId="9" fillId="5" borderId="13" xfId="0" applyFont="1" applyFill="1" applyBorder="1"/>
    <xf numFmtId="0" fontId="9" fillId="5" borderId="13" xfId="0" applyFont="1" applyFill="1" applyBorder="1" applyAlignment="1">
      <alignment horizontal="center"/>
    </xf>
    <xf numFmtId="10" fontId="9" fillId="5" borderId="13" xfId="0" applyNumberFormat="1" applyFont="1" applyFill="1" applyBorder="1" applyAlignment="1">
      <alignment horizontal="center"/>
    </xf>
    <xf numFmtId="0" fontId="6" fillId="2" borderId="13" xfId="0" applyFont="1" applyFill="1" applyBorder="1" applyAlignment="1">
      <alignment horizontal="right" vertical="center"/>
    </xf>
    <xf numFmtId="4" fontId="7" fillId="6" borderId="13" xfId="0" applyNumberFormat="1" applyFont="1" applyFill="1" applyBorder="1"/>
    <xf numFmtId="0" fontId="9" fillId="7" borderId="13" xfId="0" applyFont="1" applyFill="1" applyBorder="1"/>
    <xf numFmtId="0" fontId="6" fillId="0" borderId="18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8" xfId="0" applyFont="1" applyBorder="1"/>
    <xf numFmtId="0" fontId="7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left"/>
    </xf>
    <xf numFmtId="49" fontId="1" fillId="0" borderId="18" xfId="0" applyNumberFormat="1" applyFont="1" applyBorder="1" applyAlignment="1">
      <alignment vertical="center"/>
    </xf>
    <xf numFmtId="49" fontId="3" fillId="0" borderId="18" xfId="0" applyNumberFormat="1" applyFont="1" applyBorder="1"/>
    <xf numFmtId="0" fontId="1" fillId="0" borderId="18" xfId="0" applyFont="1" applyBorder="1" applyAlignment="1">
      <alignment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 wrapText="1"/>
    </xf>
    <xf numFmtId="4" fontId="0" fillId="0" borderId="0" xfId="0" applyNumberFormat="1"/>
    <xf numFmtId="164" fontId="7" fillId="0" borderId="0" xfId="0" applyNumberFormat="1" applyFont="1"/>
    <xf numFmtId="9" fontId="7" fillId="0" borderId="0" xfId="0" applyNumberFormat="1" applyFont="1"/>
    <xf numFmtId="4" fontId="11" fillId="0" borderId="0" xfId="0" applyNumberFormat="1" applyFont="1"/>
    <xf numFmtId="4" fontId="12" fillId="0" borderId="0" xfId="0" applyNumberFormat="1" applyFont="1"/>
    <xf numFmtId="43" fontId="3" fillId="0" borderId="25" xfId="1" applyFont="1" applyBorder="1" applyAlignment="1">
      <alignment horizontal="left" vertical="center" wrapText="1"/>
    </xf>
    <xf numFmtId="43" fontId="3" fillId="0" borderId="27" xfId="1" applyFont="1" applyBorder="1" applyAlignment="1">
      <alignment horizontal="left" vertical="center" wrapText="1"/>
    </xf>
    <xf numFmtId="4" fontId="14" fillId="0" borderId="0" xfId="0" applyNumberFormat="1" applyFont="1" applyAlignment="1">
      <alignment horizontal="right" vertical="top"/>
    </xf>
    <xf numFmtId="43" fontId="7" fillId="0" borderId="0" xfId="1" applyFont="1"/>
    <xf numFmtId="0" fontId="1" fillId="2" borderId="1" xfId="0" applyFont="1" applyFill="1" applyBorder="1" applyAlignment="1">
      <alignment horizontal="center" vertical="center"/>
    </xf>
    <xf numFmtId="0" fontId="2" fillId="0" borderId="20" xfId="0" applyFont="1" applyBorder="1"/>
    <xf numFmtId="0" fontId="1" fillId="2" borderId="2" xfId="0" applyFont="1" applyFill="1" applyBorder="1" applyAlignment="1">
      <alignment horizontal="center" vertical="center"/>
    </xf>
    <xf numFmtId="0" fontId="2" fillId="0" borderId="13" xfId="0" applyFont="1" applyBorder="1"/>
    <xf numFmtId="0" fontId="3" fillId="0" borderId="0" xfId="0" applyFont="1" applyAlignment="1">
      <alignment horizontal="left" vertical="top" wrapText="1"/>
    </xf>
    <xf numFmtId="0" fontId="0" fillId="0" borderId="0" xfId="0"/>
    <xf numFmtId="0" fontId="1" fillId="2" borderId="21" xfId="0" applyFont="1" applyFill="1" applyBorder="1" applyAlignment="1">
      <alignment horizontal="center" vertical="center"/>
    </xf>
    <xf numFmtId="0" fontId="2" fillId="0" borderId="3" xfId="0" applyFont="1" applyBorder="1"/>
    <xf numFmtId="0" fontId="6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/>
    <xf numFmtId="0" fontId="2" fillId="0" borderId="4" xfId="0" applyFont="1" applyBorder="1"/>
    <xf numFmtId="0" fontId="1" fillId="2" borderId="18" xfId="0" applyFont="1" applyFill="1" applyBorder="1" applyAlignment="1">
      <alignment horizontal="center" vertical="center"/>
    </xf>
    <xf numFmtId="0" fontId="2" fillId="0" borderId="16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0" fillId="8" borderId="22" xfId="0" applyFont="1" applyFill="1" applyBorder="1" applyAlignment="1">
      <alignment horizontal="center" vertical="center" wrapText="1"/>
    </xf>
    <xf numFmtId="0" fontId="2" fillId="0" borderId="23" xfId="0" applyFont="1" applyBorder="1"/>
  </cellXfs>
  <cellStyles count="3">
    <cellStyle name="Millares" xfId="1" builtinId="3"/>
    <cellStyle name="Normal" xfId="0" builtinId="0"/>
    <cellStyle name="Normal 2 2" xfId="2" xr:uid="{B2D46F11-2533-4553-B68C-FD8ED8CFE3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46</xdr:row>
      <xdr:rowOff>0</xdr:rowOff>
    </xdr:from>
    <xdr:to>
      <xdr:col>1</xdr:col>
      <xdr:colOff>2907030</xdr:colOff>
      <xdr:row>46</xdr:row>
      <xdr:rowOff>11430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BD672126-1260-4ACE-9A1D-28E5AA6DDDAD}"/>
            </a:ext>
          </a:extLst>
        </xdr:cNvPr>
        <xdr:cNvCxnSpPr/>
      </xdr:nvCxnSpPr>
      <xdr:spPr>
        <a:xfrm>
          <a:off x="1019175" y="6276975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49</xdr:row>
      <xdr:rowOff>0</xdr:rowOff>
    </xdr:from>
    <xdr:to>
      <xdr:col>1</xdr:col>
      <xdr:colOff>2907030</xdr:colOff>
      <xdr:row>49</xdr:row>
      <xdr:rowOff>11430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B2F4E623-06C9-4BCA-A30C-62B7C3AC884D}"/>
            </a:ext>
          </a:extLst>
        </xdr:cNvPr>
        <xdr:cNvCxnSpPr/>
      </xdr:nvCxnSpPr>
      <xdr:spPr>
        <a:xfrm>
          <a:off x="1019175" y="6991350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219</xdr:row>
      <xdr:rowOff>0</xdr:rowOff>
    </xdr:from>
    <xdr:to>
      <xdr:col>1</xdr:col>
      <xdr:colOff>2907030</xdr:colOff>
      <xdr:row>219</xdr:row>
      <xdr:rowOff>11430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474FEB9B-936F-4154-864D-C5C715BDF22E}"/>
            </a:ext>
          </a:extLst>
        </xdr:cNvPr>
        <xdr:cNvCxnSpPr/>
      </xdr:nvCxnSpPr>
      <xdr:spPr>
        <a:xfrm>
          <a:off x="685800" y="27593925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216</xdr:row>
      <xdr:rowOff>0</xdr:rowOff>
    </xdr:from>
    <xdr:to>
      <xdr:col>1</xdr:col>
      <xdr:colOff>2907030</xdr:colOff>
      <xdr:row>216</xdr:row>
      <xdr:rowOff>11430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E126689E-CBDC-4106-A2BA-71DA4DF0F028}"/>
            </a:ext>
          </a:extLst>
        </xdr:cNvPr>
        <xdr:cNvCxnSpPr/>
      </xdr:nvCxnSpPr>
      <xdr:spPr>
        <a:xfrm>
          <a:off x="685800" y="26936700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175</xdr:row>
      <xdr:rowOff>0</xdr:rowOff>
    </xdr:from>
    <xdr:to>
      <xdr:col>1</xdr:col>
      <xdr:colOff>2907030</xdr:colOff>
      <xdr:row>175</xdr:row>
      <xdr:rowOff>11430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485CA2E6-C622-468F-B91D-5DCFF816E519}"/>
            </a:ext>
          </a:extLst>
        </xdr:cNvPr>
        <xdr:cNvCxnSpPr/>
      </xdr:nvCxnSpPr>
      <xdr:spPr>
        <a:xfrm>
          <a:off x="685800" y="21907500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178</xdr:row>
      <xdr:rowOff>0</xdr:rowOff>
    </xdr:from>
    <xdr:to>
      <xdr:col>1</xdr:col>
      <xdr:colOff>2907030</xdr:colOff>
      <xdr:row>178</xdr:row>
      <xdr:rowOff>11430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715AF482-AE55-41EA-A41B-FBA0E592361E}"/>
            </a:ext>
          </a:extLst>
        </xdr:cNvPr>
        <xdr:cNvCxnSpPr/>
      </xdr:nvCxnSpPr>
      <xdr:spPr>
        <a:xfrm>
          <a:off x="685800" y="22564725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32</xdr:row>
      <xdr:rowOff>0</xdr:rowOff>
    </xdr:from>
    <xdr:to>
      <xdr:col>1</xdr:col>
      <xdr:colOff>2907030</xdr:colOff>
      <xdr:row>32</xdr:row>
      <xdr:rowOff>11430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F94EB8D6-215A-417B-A795-21F5E15B259B}"/>
            </a:ext>
          </a:extLst>
        </xdr:cNvPr>
        <xdr:cNvCxnSpPr/>
      </xdr:nvCxnSpPr>
      <xdr:spPr>
        <a:xfrm>
          <a:off x="685800" y="5495925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2907030</xdr:colOff>
      <xdr:row>35</xdr:row>
      <xdr:rowOff>11430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7470081A-4599-4FC5-97B9-89DCE829D8FC}"/>
            </a:ext>
          </a:extLst>
        </xdr:cNvPr>
        <xdr:cNvCxnSpPr/>
      </xdr:nvCxnSpPr>
      <xdr:spPr>
        <a:xfrm>
          <a:off x="685800" y="6153150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140</xdr:row>
      <xdr:rowOff>0</xdr:rowOff>
    </xdr:from>
    <xdr:to>
      <xdr:col>1</xdr:col>
      <xdr:colOff>2907030</xdr:colOff>
      <xdr:row>140</xdr:row>
      <xdr:rowOff>11430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6CE026CF-A2A0-4691-A726-BFA3DA13D337}"/>
            </a:ext>
          </a:extLst>
        </xdr:cNvPr>
        <xdr:cNvCxnSpPr/>
      </xdr:nvCxnSpPr>
      <xdr:spPr>
        <a:xfrm>
          <a:off x="685800" y="18259425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143</xdr:row>
      <xdr:rowOff>0</xdr:rowOff>
    </xdr:from>
    <xdr:to>
      <xdr:col>1</xdr:col>
      <xdr:colOff>2907030</xdr:colOff>
      <xdr:row>143</xdr:row>
      <xdr:rowOff>11430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593D25A7-5E2A-4F6F-ACF6-AF1C7C83E7A0}"/>
            </a:ext>
          </a:extLst>
        </xdr:cNvPr>
        <xdr:cNvCxnSpPr/>
      </xdr:nvCxnSpPr>
      <xdr:spPr>
        <a:xfrm>
          <a:off x="685800" y="18916650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1</xdr:col>
      <xdr:colOff>2907030</xdr:colOff>
      <xdr:row>25</xdr:row>
      <xdr:rowOff>11430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7DAE4E18-89F1-447F-981B-00983CCA112D}"/>
            </a:ext>
          </a:extLst>
        </xdr:cNvPr>
        <xdr:cNvCxnSpPr/>
      </xdr:nvCxnSpPr>
      <xdr:spPr>
        <a:xfrm>
          <a:off x="276225" y="3171825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28</xdr:row>
      <xdr:rowOff>0</xdr:rowOff>
    </xdr:from>
    <xdr:to>
      <xdr:col>1</xdr:col>
      <xdr:colOff>2907030</xdr:colOff>
      <xdr:row>28</xdr:row>
      <xdr:rowOff>11430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4820226A-D96A-493E-8B74-5424757DDD7F}"/>
            </a:ext>
          </a:extLst>
        </xdr:cNvPr>
        <xdr:cNvCxnSpPr/>
      </xdr:nvCxnSpPr>
      <xdr:spPr>
        <a:xfrm>
          <a:off x="276225" y="3829050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158115</xdr:rowOff>
    </xdr:from>
    <xdr:to>
      <xdr:col>1</xdr:col>
      <xdr:colOff>2910840</xdr:colOff>
      <xdr:row>43</xdr:row>
      <xdr:rowOff>179070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D4CF265C-A3D8-406B-A094-7BCAE10576F0}"/>
            </a:ext>
          </a:extLst>
        </xdr:cNvPr>
        <xdr:cNvCxnSpPr/>
      </xdr:nvCxnSpPr>
      <xdr:spPr>
        <a:xfrm>
          <a:off x="266700" y="5501640"/>
          <a:ext cx="2910840" cy="2095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46</xdr:row>
      <xdr:rowOff>163830</xdr:rowOff>
    </xdr:from>
    <xdr:to>
      <xdr:col>1</xdr:col>
      <xdr:colOff>2910840</xdr:colOff>
      <xdr:row>46</xdr:row>
      <xdr:rowOff>180975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EB9A3D1C-F11A-4D55-8F9D-943178B2AABA}"/>
            </a:ext>
          </a:extLst>
        </xdr:cNvPr>
        <xdr:cNvCxnSpPr/>
      </xdr:nvCxnSpPr>
      <xdr:spPr>
        <a:xfrm>
          <a:off x="266700" y="6164580"/>
          <a:ext cx="2910840" cy="171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180975</xdr:rowOff>
    </xdr:from>
    <xdr:to>
      <xdr:col>1</xdr:col>
      <xdr:colOff>2905125</xdr:colOff>
      <xdr:row>61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2441C41-7BCA-1050-0B18-9577BC10E09B}"/>
            </a:ext>
          </a:extLst>
        </xdr:cNvPr>
        <xdr:cNvCxnSpPr/>
      </xdr:nvCxnSpPr>
      <xdr:spPr>
        <a:xfrm>
          <a:off x="885825" y="7905750"/>
          <a:ext cx="29051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63</xdr:row>
      <xdr:rowOff>169545</xdr:rowOff>
    </xdr:from>
    <xdr:to>
      <xdr:col>1</xdr:col>
      <xdr:colOff>2914650</xdr:colOff>
      <xdr:row>64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F63916B4-2EAB-496D-9F70-5CC1D7730ABF}"/>
            </a:ext>
          </a:extLst>
        </xdr:cNvPr>
        <xdr:cNvCxnSpPr/>
      </xdr:nvCxnSpPr>
      <xdr:spPr>
        <a:xfrm>
          <a:off x="885825" y="8551545"/>
          <a:ext cx="2914650" cy="2095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50"/>
  <sheetViews>
    <sheetView topLeftCell="A50" workbookViewId="0">
      <selection sqref="A1:D50"/>
    </sheetView>
  </sheetViews>
  <sheetFormatPr baseColWidth="10" defaultColWidth="14.44140625" defaultRowHeight="15" customHeight="1" x14ac:dyDescent="0.3"/>
  <cols>
    <col min="1" max="1" width="14.88671875" customWidth="1"/>
    <col min="2" max="2" width="73.88671875" customWidth="1"/>
    <col min="3" max="26" width="12.88671875" customWidth="1"/>
  </cols>
  <sheetData>
    <row r="1" spans="1:4" ht="11.25" customHeight="1" x14ac:dyDescent="0.3">
      <c r="A1" s="112" t="s">
        <v>585</v>
      </c>
      <c r="B1" s="113"/>
      <c r="C1" s="74" t="s">
        <v>0</v>
      </c>
      <c r="D1" s="75">
        <v>2025</v>
      </c>
    </row>
    <row r="2" spans="1:4" ht="11.25" customHeight="1" x14ac:dyDescent="0.3">
      <c r="A2" s="114" t="s">
        <v>1</v>
      </c>
      <c r="B2" s="115"/>
      <c r="C2" s="76" t="s">
        <v>2</v>
      </c>
      <c r="D2" s="77" t="s">
        <v>3</v>
      </c>
    </row>
    <row r="3" spans="1:4" ht="11.25" customHeight="1" x14ac:dyDescent="0.3">
      <c r="A3" s="114" t="s">
        <v>591</v>
      </c>
      <c r="B3" s="115"/>
      <c r="C3" s="76" t="s">
        <v>4</v>
      </c>
      <c r="D3" s="78" t="s">
        <v>590</v>
      </c>
    </row>
    <row r="4" spans="1:4" ht="11.25" customHeight="1" x14ac:dyDescent="0.3">
      <c r="A4" s="118" t="s">
        <v>5</v>
      </c>
      <c r="B4" s="119"/>
      <c r="C4" s="2"/>
      <c r="D4" s="3"/>
    </row>
    <row r="5" spans="1:4" ht="15" customHeight="1" x14ac:dyDescent="0.3">
      <c r="A5" s="4" t="s">
        <v>6</v>
      </c>
      <c r="B5" s="5" t="s">
        <v>7</v>
      </c>
      <c r="C5" s="1"/>
      <c r="D5" s="1"/>
    </row>
    <row r="6" spans="1:4" ht="9.75" customHeight="1" x14ac:dyDescent="0.3">
      <c r="A6" s="6"/>
      <c r="B6" s="7"/>
      <c r="C6" s="1"/>
      <c r="D6" s="1"/>
    </row>
    <row r="7" spans="1:4" ht="9.75" customHeight="1" x14ac:dyDescent="0.3">
      <c r="A7" s="8"/>
      <c r="B7" s="9" t="s">
        <v>8</v>
      </c>
      <c r="C7" s="1"/>
      <c r="D7" s="1"/>
    </row>
    <row r="8" spans="1:4" ht="9.75" customHeight="1" x14ac:dyDescent="0.3">
      <c r="A8" s="8"/>
      <c r="B8" s="9"/>
      <c r="C8" s="1"/>
      <c r="D8" s="1"/>
    </row>
    <row r="9" spans="1:4" ht="9.75" customHeight="1" x14ac:dyDescent="0.3">
      <c r="A9" s="8"/>
      <c r="B9" s="10" t="s">
        <v>9</v>
      </c>
      <c r="C9" s="1"/>
      <c r="D9" s="1"/>
    </row>
    <row r="10" spans="1:4" ht="9.75" customHeight="1" x14ac:dyDescent="0.3">
      <c r="A10" s="11" t="s">
        <v>10</v>
      </c>
      <c r="B10" s="12" t="s">
        <v>11</v>
      </c>
      <c r="C10" s="1"/>
      <c r="D10" s="1"/>
    </row>
    <row r="11" spans="1:4" ht="9.75" customHeight="1" x14ac:dyDescent="0.3">
      <c r="A11" s="11" t="s">
        <v>12</v>
      </c>
      <c r="B11" s="12" t="s">
        <v>13</v>
      </c>
      <c r="C11" s="1"/>
      <c r="D11" s="1"/>
    </row>
    <row r="12" spans="1:4" ht="9.75" customHeight="1" x14ac:dyDescent="0.3">
      <c r="A12" s="11" t="s">
        <v>14</v>
      </c>
      <c r="B12" s="12" t="s">
        <v>15</v>
      </c>
      <c r="C12" s="1"/>
      <c r="D12" s="1"/>
    </row>
    <row r="13" spans="1:4" ht="9.75" customHeight="1" x14ac:dyDescent="0.3">
      <c r="A13" s="11" t="s">
        <v>16</v>
      </c>
      <c r="B13" s="12" t="s">
        <v>17</v>
      </c>
      <c r="C13" s="1"/>
      <c r="D13" s="1"/>
    </row>
    <row r="14" spans="1:4" ht="9.75" customHeight="1" x14ac:dyDescent="0.3">
      <c r="A14" s="11" t="s">
        <v>18</v>
      </c>
      <c r="B14" s="12" t="s">
        <v>19</v>
      </c>
      <c r="C14" s="1"/>
      <c r="D14" s="1"/>
    </row>
    <row r="15" spans="1:4" ht="9.75" customHeight="1" x14ac:dyDescent="0.3">
      <c r="A15" s="11" t="s">
        <v>20</v>
      </c>
      <c r="B15" s="12" t="s">
        <v>21</v>
      </c>
      <c r="C15" s="1"/>
      <c r="D15" s="1"/>
    </row>
    <row r="16" spans="1:4" ht="9.75" customHeight="1" x14ac:dyDescent="0.3">
      <c r="A16" s="11" t="s">
        <v>22</v>
      </c>
      <c r="B16" s="12" t="s">
        <v>23</v>
      </c>
      <c r="C16" s="1"/>
      <c r="D16" s="1"/>
    </row>
    <row r="17" spans="1:2" ht="9.75" customHeight="1" x14ac:dyDescent="0.3">
      <c r="A17" s="11" t="s">
        <v>24</v>
      </c>
      <c r="B17" s="12" t="s">
        <v>25</v>
      </c>
    </row>
    <row r="18" spans="1:2" ht="9.75" customHeight="1" x14ac:dyDescent="0.3">
      <c r="A18" s="11" t="s">
        <v>26</v>
      </c>
      <c r="B18" s="12" t="s">
        <v>27</v>
      </c>
    </row>
    <row r="19" spans="1:2" ht="9.75" customHeight="1" x14ac:dyDescent="0.3">
      <c r="A19" s="11" t="s">
        <v>28</v>
      </c>
      <c r="B19" s="12" t="s">
        <v>29</v>
      </c>
    </row>
    <row r="20" spans="1:2" ht="9.75" customHeight="1" x14ac:dyDescent="0.3">
      <c r="A20" s="11" t="s">
        <v>30</v>
      </c>
      <c r="B20" s="12" t="s">
        <v>31</v>
      </c>
    </row>
    <row r="21" spans="1:2" ht="9.75" customHeight="1" x14ac:dyDescent="0.3">
      <c r="A21" s="11" t="s">
        <v>32</v>
      </c>
      <c r="B21" s="12" t="s">
        <v>33</v>
      </c>
    </row>
    <row r="22" spans="1:2" ht="9.75" customHeight="1" x14ac:dyDescent="0.3">
      <c r="A22" s="11" t="s">
        <v>34</v>
      </c>
      <c r="B22" s="12" t="s">
        <v>35</v>
      </c>
    </row>
    <row r="23" spans="1:2" ht="9.75" customHeight="1" x14ac:dyDescent="0.3">
      <c r="A23" s="11" t="s">
        <v>36</v>
      </c>
      <c r="B23" s="12" t="s">
        <v>37</v>
      </c>
    </row>
    <row r="24" spans="1:2" ht="9.75" customHeight="1" x14ac:dyDescent="0.3">
      <c r="A24" s="11" t="s">
        <v>38</v>
      </c>
      <c r="B24" s="12" t="s">
        <v>39</v>
      </c>
    </row>
    <row r="25" spans="1:2" ht="9.75" customHeight="1" x14ac:dyDescent="0.3">
      <c r="A25" s="11" t="s">
        <v>40</v>
      </c>
      <c r="B25" s="12" t="s">
        <v>41</v>
      </c>
    </row>
    <row r="26" spans="1:2" ht="9.75" customHeight="1" x14ac:dyDescent="0.3">
      <c r="A26" s="11" t="s">
        <v>42</v>
      </c>
      <c r="B26" s="12" t="s">
        <v>43</v>
      </c>
    </row>
    <row r="27" spans="1:2" ht="9.75" customHeight="1" x14ac:dyDescent="0.3">
      <c r="A27" s="11" t="s">
        <v>44</v>
      </c>
      <c r="B27" s="12" t="s">
        <v>45</v>
      </c>
    </row>
    <row r="28" spans="1:2" ht="9.75" customHeight="1" x14ac:dyDescent="0.3">
      <c r="A28" s="11" t="s">
        <v>46</v>
      </c>
      <c r="B28" s="12" t="s">
        <v>47</v>
      </c>
    </row>
    <row r="29" spans="1:2" ht="9.75" customHeight="1" x14ac:dyDescent="0.3">
      <c r="A29" s="11" t="s">
        <v>48</v>
      </c>
      <c r="B29" s="12" t="s">
        <v>49</v>
      </c>
    </row>
    <row r="30" spans="1:2" ht="9.75" customHeight="1" x14ac:dyDescent="0.3">
      <c r="A30" s="11" t="s">
        <v>50</v>
      </c>
      <c r="B30" s="12" t="s">
        <v>51</v>
      </c>
    </row>
    <row r="31" spans="1:2" ht="9.75" customHeight="1" x14ac:dyDescent="0.3">
      <c r="A31" s="11" t="s">
        <v>52</v>
      </c>
      <c r="B31" s="12" t="s">
        <v>53</v>
      </c>
    </row>
    <row r="32" spans="1:2" ht="9.75" customHeight="1" x14ac:dyDescent="0.3">
      <c r="A32" s="11" t="s">
        <v>54</v>
      </c>
      <c r="B32" s="12" t="s">
        <v>55</v>
      </c>
    </row>
    <row r="33" spans="1:2" ht="15" customHeight="1" x14ac:dyDescent="0.3">
      <c r="B33" s="12"/>
    </row>
    <row r="34" spans="1:2" ht="15" customHeight="1" x14ac:dyDescent="0.3">
      <c r="B34" s="12"/>
    </row>
    <row r="35" spans="1:2" ht="9.75" customHeight="1" x14ac:dyDescent="0.3">
      <c r="A35" s="11" t="s">
        <v>56</v>
      </c>
      <c r="B35" s="79" t="s">
        <v>57</v>
      </c>
    </row>
    <row r="36" spans="1:2" ht="9.75" customHeight="1" x14ac:dyDescent="0.3">
      <c r="A36" s="11" t="s">
        <v>58</v>
      </c>
      <c r="B36" s="79" t="s">
        <v>59</v>
      </c>
    </row>
    <row r="37" spans="1:2" ht="9.75" customHeight="1" x14ac:dyDescent="0.3">
      <c r="A37" s="8"/>
      <c r="B37" s="12"/>
    </row>
    <row r="38" spans="1:2" ht="9.75" customHeight="1" x14ac:dyDescent="0.3">
      <c r="A38" s="8"/>
      <c r="B38" s="9" t="s">
        <v>60</v>
      </c>
    </row>
    <row r="39" spans="1:2" ht="9.75" customHeight="1" x14ac:dyDescent="0.3">
      <c r="A39" s="8" t="s">
        <v>61</v>
      </c>
      <c r="B39" s="79" t="s">
        <v>62</v>
      </c>
    </row>
    <row r="40" spans="1:2" ht="9.75" customHeight="1" x14ac:dyDescent="0.3">
      <c r="A40" s="8"/>
      <c r="B40" s="79" t="s">
        <v>63</v>
      </c>
    </row>
    <row r="41" spans="1:2" ht="9.75" customHeight="1" x14ac:dyDescent="0.3">
      <c r="A41" s="8"/>
      <c r="B41" s="13" t="s">
        <v>64</v>
      </c>
    </row>
    <row r="42" spans="1:2" ht="9.75" customHeight="1" x14ac:dyDescent="0.3">
      <c r="A42" s="8"/>
      <c r="B42" s="13" t="s">
        <v>65</v>
      </c>
    </row>
    <row r="43" spans="1:2" ht="9.75" customHeight="1" x14ac:dyDescent="0.3">
      <c r="A43" s="14"/>
      <c r="B43" s="15"/>
    </row>
    <row r="44" spans="1:2" ht="9.75" customHeight="1" x14ac:dyDescent="0.3">
      <c r="A44" s="1"/>
      <c r="B44" s="1"/>
    </row>
    <row r="45" spans="1:2" ht="32.25" customHeight="1" x14ac:dyDescent="0.3">
      <c r="A45" s="116" t="s">
        <v>66</v>
      </c>
      <c r="B45" s="117"/>
    </row>
    <row r="47" spans="1:2" ht="26.4" customHeight="1" x14ac:dyDescent="0.3">
      <c r="B47" s="24" t="s">
        <v>589</v>
      </c>
    </row>
    <row r="48" spans="1:2" ht="15" customHeight="1" x14ac:dyDescent="0.3">
      <c r="B48" s="24"/>
    </row>
    <row r="50" spans="2:2" ht="24" customHeight="1" x14ac:dyDescent="0.3">
      <c r="B50" s="24" t="s">
        <v>588</v>
      </c>
    </row>
  </sheetData>
  <mergeCells count="5">
    <mergeCell ref="A1:B1"/>
    <mergeCell ref="A2:B2"/>
    <mergeCell ref="A3:B3"/>
    <mergeCell ref="A45:B45"/>
    <mergeCell ref="A4:B4"/>
  </mergeCells>
  <dataValidations count="2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scale="88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20"/>
  <sheetViews>
    <sheetView tabSelected="1" topLeftCell="A214" workbookViewId="0">
      <selection sqref="A1:E221"/>
    </sheetView>
  </sheetViews>
  <sheetFormatPr baseColWidth="10" defaultColWidth="14.44140625" defaultRowHeight="15" customHeight="1" x14ac:dyDescent="0.3"/>
  <cols>
    <col min="1" max="1" width="10" customWidth="1"/>
    <col min="2" max="2" width="72.88671875" customWidth="1"/>
    <col min="3" max="3" width="15.88671875" customWidth="1"/>
    <col min="4" max="4" width="11.109375" customWidth="1"/>
    <col min="5" max="5" width="14" customWidth="1"/>
    <col min="6" max="26" width="9.109375" customWidth="1"/>
  </cols>
  <sheetData>
    <row r="1" spans="1:5" ht="11.25" customHeight="1" x14ac:dyDescent="0.3">
      <c r="A1" s="120" t="str">
        <f>ESF!A1</f>
        <v>Instituto Municipal de las Mujeres</v>
      </c>
      <c r="B1" s="115"/>
      <c r="C1" s="115"/>
      <c r="D1" s="80" t="s">
        <v>0</v>
      </c>
      <c r="E1" s="81">
        <f>'Notas a los Edos Financieros'!D1</f>
        <v>2025</v>
      </c>
    </row>
    <row r="2" spans="1:5" ht="11.25" customHeight="1" x14ac:dyDescent="0.3">
      <c r="A2" s="120" t="s">
        <v>67</v>
      </c>
      <c r="B2" s="115"/>
      <c r="C2" s="115"/>
      <c r="D2" s="80" t="s">
        <v>2</v>
      </c>
      <c r="E2" s="81" t="str">
        <f>'Notas a los Edos Financieros'!D2</f>
        <v>Trimestral</v>
      </c>
    </row>
    <row r="3" spans="1:5" ht="11.25" customHeight="1" x14ac:dyDescent="0.3">
      <c r="A3" s="120" t="str">
        <f>ESF!A3</f>
        <v>Del 01 de Enero al 31 de Marzo de 2025</v>
      </c>
      <c r="B3" s="115"/>
      <c r="C3" s="115"/>
      <c r="D3" s="80" t="s">
        <v>4</v>
      </c>
      <c r="E3" s="81" t="str">
        <f>'Notas a los Edos Financieros'!D3</f>
        <v>Cuenta Pública</v>
      </c>
    </row>
    <row r="4" spans="1:5" ht="11.25" customHeight="1" x14ac:dyDescent="0.3">
      <c r="A4" s="120" t="s">
        <v>5</v>
      </c>
      <c r="B4" s="115"/>
      <c r="C4" s="115"/>
      <c r="D4" s="82"/>
      <c r="E4" s="82"/>
    </row>
    <row r="5" spans="1:5" ht="9.75" customHeight="1" x14ac:dyDescent="0.3">
      <c r="A5" s="83" t="s">
        <v>68</v>
      </c>
      <c r="B5" s="84"/>
      <c r="C5" s="84"/>
      <c r="D5" s="85"/>
      <c r="E5" s="84"/>
    </row>
    <row r="6" spans="1:5" ht="9.75" customHeight="1" x14ac:dyDescent="0.3">
      <c r="A6" s="16"/>
      <c r="B6" s="16"/>
      <c r="C6" s="16"/>
      <c r="D6" s="17"/>
      <c r="E6" s="16"/>
    </row>
    <row r="7" spans="1:5" ht="9.75" customHeight="1" x14ac:dyDescent="0.3">
      <c r="A7" s="84" t="s">
        <v>69</v>
      </c>
      <c r="B7" s="84"/>
      <c r="C7" s="84"/>
      <c r="D7" s="85"/>
      <c r="E7" s="84"/>
    </row>
    <row r="8" spans="1:5" ht="9.75" customHeight="1" x14ac:dyDescent="0.3">
      <c r="A8" s="86" t="s">
        <v>70</v>
      </c>
      <c r="B8" s="86" t="s">
        <v>71</v>
      </c>
      <c r="C8" s="87" t="s">
        <v>72</v>
      </c>
      <c r="D8" s="88" t="s">
        <v>73</v>
      </c>
      <c r="E8" s="87" t="s">
        <v>74</v>
      </c>
    </row>
    <row r="9" spans="1:5" ht="9.75" customHeight="1" x14ac:dyDescent="0.3">
      <c r="A9" s="18">
        <v>4000</v>
      </c>
      <c r="B9" s="19" t="s">
        <v>11</v>
      </c>
      <c r="C9" s="20">
        <f>+C10+C57+C69</f>
        <v>15488839.34</v>
      </c>
      <c r="D9" s="21"/>
      <c r="E9" s="16"/>
    </row>
    <row r="10" spans="1:5" ht="9.75" customHeight="1" x14ac:dyDescent="0.3">
      <c r="A10" s="18">
        <v>4100</v>
      </c>
      <c r="B10" s="19" t="s">
        <v>75</v>
      </c>
      <c r="C10" s="20">
        <v>0</v>
      </c>
      <c r="D10" s="21"/>
      <c r="E10" s="16"/>
    </row>
    <row r="11" spans="1:5" ht="11.25" customHeight="1" x14ac:dyDescent="0.3">
      <c r="A11" s="18">
        <v>4110</v>
      </c>
      <c r="B11" s="19" t="s">
        <v>76</v>
      </c>
      <c r="C11" s="20">
        <v>0</v>
      </c>
      <c r="D11" s="21" t="str">
        <f t="shared" ref="D11:D20" si="0">IFERROR(C11/$C$12,"")</f>
        <v/>
      </c>
      <c r="E11" s="16"/>
    </row>
    <row r="12" spans="1:5" ht="9.75" customHeight="1" x14ac:dyDescent="0.3">
      <c r="A12" s="22">
        <v>4111</v>
      </c>
      <c r="B12" s="1" t="s">
        <v>77</v>
      </c>
      <c r="C12" s="23">
        <v>0</v>
      </c>
      <c r="D12" s="21" t="str">
        <f t="shared" si="0"/>
        <v/>
      </c>
      <c r="E12" s="16"/>
    </row>
    <row r="13" spans="1:5" ht="9.75" customHeight="1" x14ac:dyDescent="0.3">
      <c r="A13" s="22">
        <v>4112</v>
      </c>
      <c r="B13" s="1" t="s">
        <v>78</v>
      </c>
      <c r="C13" s="23">
        <v>0</v>
      </c>
      <c r="D13" s="21" t="str">
        <f t="shared" si="0"/>
        <v/>
      </c>
      <c r="E13" s="16"/>
    </row>
    <row r="14" spans="1:5" ht="9.75" customHeight="1" x14ac:dyDescent="0.3">
      <c r="A14" s="22">
        <v>4113</v>
      </c>
      <c r="B14" s="1" t="s">
        <v>79</v>
      </c>
      <c r="C14" s="23">
        <v>0</v>
      </c>
      <c r="D14" s="21" t="str">
        <f t="shared" si="0"/>
        <v/>
      </c>
      <c r="E14" s="16"/>
    </row>
    <row r="15" spans="1:5" ht="9.75" customHeight="1" x14ac:dyDescent="0.3">
      <c r="A15" s="22">
        <v>4114</v>
      </c>
      <c r="B15" s="1" t="s">
        <v>80</v>
      </c>
      <c r="C15" s="23">
        <v>0</v>
      </c>
      <c r="D15" s="21" t="str">
        <f t="shared" si="0"/>
        <v/>
      </c>
      <c r="E15" s="16"/>
    </row>
    <row r="16" spans="1:5" ht="9.75" customHeight="1" x14ac:dyDescent="0.3">
      <c r="A16" s="22">
        <v>4115</v>
      </c>
      <c r="B16" s="1" t="s">
        <v>81</v>
      </c>
      <c r="C16" s="23">
        <v>0</v>
      </c>
      <c r="D16" s="21" t="str">
        <f t="shared" si="0"/>
        <v/>
      </c>
      <c r="E16" s="16"/>
    </row>
    <row r="17" spans="1:5" ht="9.75" customHeight="1" x14ac:dyDescent="0.3">
      <c r="A17" s="22">
        <v>4116</v>
      </c>
      <c r="B17" s="1" t="s">
        <v>82</v>
      </c>
      <c r="C17" s="23">
        <v>0</v>
      </c>
      <c r="D17" s="21" t="str">
        <f t="shared" si="0"/>
        <v/>
      </c>
      <c r="E17" s="16"/>
    </row>
    <row r="18" spans="1:5" ht="9.75" customHeight="1" x14ac:dyDescent="0.3">
      <c r="A18" s="22">
        <v>4117</v>
      </c>
      <c r="B18" s="1" t="s">
        <v>83</v>
      </c>
      <c r="C18" s="23">
        <v>0</v>
      </c>
      <c r="D18" s="21" t="str">
        <f t="shared" si="0"/>
        <v/>
      </c>
      <c r="E18" s="16"/>
    </row>
    <row r="19" spans="1:5" ht="9.75" customHeight="1" x14ac:dyDescent="0.3">
      <c r="A19" s="22">
        <v>4118</v>
      </c>
      <c r="B19" s="24" t="s">
        <v>84</v>
      </c>
      <c r="C19" s="23">
        <v>0</v>
      </c>
      <c r="D19" s="21" t="str">
        <f t="shared" si="0"/>
        <v/>
      </c>
      <c r="E19" s="16"/>
    </row>
    <row r="20" spans="1:5" ht="9.75" customHeight="1" x14ac:dyDescent="0.3">
      <c r="A20" s="22">
        <v>4119</v>
      </c>
      <c r="B20" s="1" t="s">
        <v>85</v>
      </c>
      <c r="C20" s="23">
        <v>0</v>
      </c>
      <c r="D20" s="21" t="str">
        <f t="shared" si="0"/>
        <v/>
      </c>
      <c r="E20" s="16"/>
    </row>
    <row r="21" spans="1:5" ht="9.75" customHeight="1" x14ac:dyDescent="0.3">
      <c r="A21" s="18">
        <v>4120</v>
      </c>
      <c r="B21" s="19" t="s">
        <v>86</v>
      </c>
      <c r="C21" s="20">
        <v>0</v>
      </c>
      <c r="D21" s="21" t="str">
        <f t="shared" ref="D21:D26" si="1">IFERROR(C21/$C$21,"")</f>
        <v/>
      </c>
      <c r="E21" s="16"/>
    </row>
    <row r="22" spans="1:5" ht="9.75" customHeight="1" x14ac:dyDescent="0.3">
      <c r="A22" s="22">
        <v>4121</v>
      </c>
      <c r="B22" s="1" t="s">
        <v>87</v>
      </c>
      <c r="C22" s="23">
        <v>0</v>
      </c>
      <c r="D22" s="21" t="str">
        <f t="shared" si="1"/>
        <v/>
      </c>
      <c r="E22" s="16"/>
    </row>
    <row r="23" spans="1:5" ht="9.75" customHeight="1" x14ac:dyDescent="0.3">
      <c r="A23" s="22">
        <v>4122</v>
      </c>
      <c r="B23" s="1" t="s">
        <v>88</v>
      </c>
      <c r="C23" s="23">
        <v>0</v>
      </c>
      <c r="D23" s="21" t="str">
        <f t="shared" si="1"/>
        <v/>
      </c>
      <c r="E23" s="16"/>
    </row>
    <row r="24" spans="1:5" ht="9.75" customHeight="1" x14ac:dyDescent="0.3">
      <c r="A24" s="22">
        <v>4123</v>
      </c>
      <c r="B24" s="1" t="s">
        <v>89</v>
      </c>
      <c r="C24" s="23">
        <v>0</v>
      </c>
      <c r="D24" s="21" t="str">
        <f t="shared" si="1"/>
        <v/>
      </c>
      <c r="E24" s="16"/>
    </row>
    <row r="25" spans="1:5" ht="9.75" customHeight="1" x14ac:dyDescent="0.3">
      <c r="A25" s="22">
        <v>4124</v>
      </c>
      <c r="B25" s="1" t="s">
        <v>90</v>
      </c>
      <c r="C25" s="23">
        <v>0</v>
      </c>
      <c r="D25" s="21" t="str">
        <f t="shared" si="1"/>
        <v/>
      </c>
      <c r="E25" s="16"/>
    </row>
    <row r="26" spans="1:5" ht="9.75" customHeight="1" x14ac:dyDescent="0.3">
      <c r="A26" s="22">
        <v>4129</v>
      </c>
      <c r="B26" s="1" t="s">
        <v>91</v>
      </c>
      <c r="C26" s="23">
        <v>0</v>
      </c>
      <c r="D26" s="21" t="str">
        <f t="shared" si="1"/>
        <v/>
      </c>
      <c r="E26" s="16"/>
    </row>
    <row r="27" spans="1:5" ht="9.75" customHeight="1" x14ac:dyDescent="0.3">
      <c r="A27" s="18">
        <v>4130</v>
      </c>
      <c r="B27" s="19" t="s">
        <v>92</v>
      </c>
      <c r="C27" s="20">
        <v>0</v>
      </c>
      <c r="D27" s="21" t="str">
        <f>IFERROR(C27/$C$27,"")</f>
        <v/>
      </c>
      <c r="E27" s="16"/>
    </row>
    <row r="28" spans="1:5" ht="9.75" customHeight="1" x14ac:dyDescent="0.3">
      <c r="A28" s="22">
        <v>4131</v>
      </c>
      <c r="B28" s="1" t="s">
        <v>93</v>
      </c>
      <c r="C28" s="23">
        <v>0</v>
      </c>
      <c r="D28" s="21" t="str">
        <f>IFERROR(C28/$C$27,"")</f>
        <v/>
      </c>
      <c r="E28" s="16"/>
    </row>
    <row r="29" spans="1:5" ht="9.75" customHeight="1" x14ac:dyDescent="0.3">
      <c r="A29" s="22">
        <v>4132</v>
      </c>
      <c r="B29" s="24" t="s">
        <v>94</v>
      </c>
      <c r="C29" s="23">
        <v>0</v>
      </c>
      <c r="D29" s="21" t="str">
        <f>IFERROR(C29/$C$27,"")</f>
        <v/>
      </c>
      <c r="E29" s="16"/>
    </row>
    <row r="30" spans="1:5" ht="9.75" customHeight="1" x14ac:dyDescent="0.3">
      <c r="A30" s="18">
        <v>4140</v>
      </c>
      <c r="B30" s="19" t="s">
        <v>95</v>
      </c>
      <c r="C30" s="20">
        <v>0</v>
      </c>
      <c r="D30" s="21" t="str">
        <f t="shared" ref="D30:D35" si="2">IFERROR(C30/$C$30,"")</f>
        <v/>
      </c>
      <c r="E30" s="16"/>
    </row>
    <row r="31" spans="1:5" ht="9.75" customHeight="1" x14ac:dyDescent="0.3">
      <c r="A31" s="22">
        <v>4141</v>
      </c>
      <c r="B31" s="1" t="s">
        <v>96</v>
      </c>
      <c r="C31" s="23">
        <v>0</v>
      </c>
      <c r="D31" s="21" t="str">
        <f t="shared" si="2"/>
        <v/>
      </c>
      <c r="E31" s="16"/>
    </row>
    <row r="32" spans="1:5" ht="9.75" customHeight="1" x14ac:dyDescent="0.3">
      <c r="A32" s="22">
        <v>4143</v>
      </c>
      <c r="B32" s="1" t="s">
        <v>97</v>
      </c>
      <c r="C32" s="23">
        <v>0</v>
      </c>
      <c r="D32" s="21" t="str">
        <f t="shared" si="2"/>
        <v/>
      </c>
      <c r="E32" s="16"/>
    </row>
    <row r="33" spans="1:5" ht="9.75" customHeight="1" x14ac:dyDescent="0.3">
      <c r="A33" s="22">
        <v>4144</v>
      </c>
      <c r="B33" s="1" t="s">
        <v>98</v>
      </c>
      <c r="C33" s="23">
        <v>0</v>
      </c>
      <c r="D33" s="21" t="str">
        <f t="shared" si="2"/>
        <v/>
      </c>
      <c r="E33" s="16"/>
    </row>
    <row r="34" spans="1:5" ht="9.75" customHeight="1" x14ac:dyDescent="0.3">
      <c r="A34" s="22">
        <v>4145</v>
      </c>
      <c r="B34" s="24" t="s">
        <v>99</v>
      </c>
      <c r="C34" s="23">
        <v>0</v>
      </c>
      <c r="D34" s="21" t="str">
        <f t="shared" si="2"/>
        <v/>
      </c>
      <c r="E34" s="16"/>
    </row>
    <row r="35" spans="1:5" ht="9.75" customHeight="1" x14ac:dyDescent="0.3">
      <c r="A35" s="22">
        <v>4149</v>
      </c>
      <c r="B35" s="1" t="s">
        <v>100</v>
      </c>
      <c r="C35" s="23">
        <v>0</v>
      </c>
      <c r="D35" s="21" t="str">
        <f t="shared" si="2"/>
        <v/>
      </c>
      <c r="E35" s="16"/>
    </row>
    <row r="36" spans="1:5" ht="9.75" customHeight="1" x14ac:dyDescent="0.3">
      <c r="A36" s="18">
        <v>4150</v>
      </c>
      <c r="B36" s="19" t="s">
        <v>101</v>
      </c>
      <c r="C36" s="20">
        <v>0</v>
      </c>
      <c r="D36" s="21" t="str">
        <f>IFERROR(C36/$C$36,"")</f>
        <v/>
      </c>
      <c r="E36" s="16"/>
    </row>
    <row r="37" spans="1:5" ht="9.75" customHeight="1" x14ac:dyDescent="0.3">
      <c r="A37" s="22">
        <v>4151</v>
      </c>
      <c r="B37" s="1" t="s">
        <v>101</v>
      </c>
      <c r="C37" s="23">
        <v>0</v>
      </c>
      <c r="D37" s="21" t="str">
        <f>IFERROR(C37/$C$36,"")</f>
        <v/>
      </c>
      <c r="E37" s="16"/>
    </row>
    <row r="38" spans="1:5" ht="9.75" customHeight="1" x14ac:dyDescent="0.3">
      <c r="A38" s="22">
        <v>4154</v>
      </c>
      <c r="B38" s="24" t="s">
        <v>102</v>
      </c>
      <c r="C38" s="23">
        <v>0</v>
      </c>
      <c r="D38" s="21" t="str">
        <f>IFERROR(C38/$C$36,"")</f>
        <v/>
      </c>
      <c r="E38" s="16"/>
    </row>
    <row r="39" spans="1:5" ht="9.75" customHeight="1" x14ac:dyDescent="0.3">
      <c r="A39" s="18">
        <v>4160</v>
      </c>
      <c r="B39" s="19" t="s">
        <v>103</v>
      </c>
      <c r="C39" s="20">
        <v>0</v>
      </c>
      <c r="D39" s="21" t="str">
        <f t="shared" ref="D39:D47" si="3">IFERROR(C39/$C$39,"")</f>
        <v/>
      </c>
      <c r="E39" s="16"/>
    </row>
    <row r="40" spans="1:5" ht="9.75" customHeight="1" x14ac:dyDescent="0.3">
      <c r="A40" s="22">
        <v>4161</v>
      </c>
      <c r="B40" s="1" t="s">
        <v>104</v>
      </c>
      <c r="C40" s="23">
        <v>0</v>
      </c>
      <c r="D40" s="21" t="str">
        <f t="shared" si="3"/>
        <v/>
      </c>
      <c r="E40" s="16"/>
    </row>
    <row r="41" spans="1:5" ht="9.75" customHeight="1" x14ac:dyDescent="0.3">
      <c r="A41" s="22">
        <v>4162</v>
      </c>
      <c r="B41" s="1" t="s">
        <v>105</v>
      </c>
      <c r="C41" s="23">
        <v>0</v>
      </c>
      <c r="D41" s="21" t="str">
        <f t="shared" si="3"/>
        <v/>
      </c>
      <c r="E41" s="16"/>
    </row>
    <row r="42" spans="1:5" ht="9.75" customHeight="1" x14ac:dyDescent="0.3">
      <c r="A42" s="22">
        <v>4163</v>
      </c>
      <c r="B42" s="1" t="s">
        <v>106</v>
      </c>
      <c r="C42" s="23">
        <v>0</v>
      </c>
      <c r="D42" s="21" t="str">
        <f t="shared" si="3"/>
        <v/>
      </c>
      <c r="E42" s="16"/>
    </row>
    <row r="43" spans="1:5" ht="9.75" customHeight="1" x14ac:dyDescent="0.3">
      <c r="A43" s="22">
        <v>4164</v>
      </c>
      <c r="B43" s="1" t="s">
        <v>107</v>
      </c>
      <c r="C43" s="23">
        <v>0</v>
      </c>
      <c r="D43" s="21" t="str">
        <f t="shared" si="3"/>
        <v/>
      </c>
      <c r="E43" s="16"/>
    </row>
    <row r="44" spans="1:5" ht="9.75" customHeight="1" x14ac:dyDescent="0.3">
      <c r="A44" s="22">
        <v>4165</v>
      </c>
      <c r="B44" s="1" t="s">
        <v>108</v>
      </c>
      <c r="C44" s="23">
        <v>0</v>
      </c>
      <c r="D44" s="21" t="str">
        <f t="shared" si="3"/>
        <v/>
      </c>
      <c r="E44" s="16"/>
    </row>
    <row r="45" spans="1:5" ht="9.75" customHeight="1" x14ac:dyDescent="0.3">
      <c r="A45" s="22">
        <v>4166</v>
      </c>
      <c r="B45" s="24" t="s">
        <v>109</v>
      </c>
      <c r="C45" s="23">
        <v>0</v>
      </c>
      <c r="D45" s="21" t="str">
        <f t="shared" si="3"/>
        <v/>
      </c>
      <c r="E45" s="16"/>
    </row>
    <row r="46" spans="1:5" ht="9.75" customHeight="1" x14ac:dyDescent="0.3">
      <c r="A46" s="22">
        <v>4168</v>
      </c>
      <c r="B46" s="1" t="s">
        <v>110</v>
      </c>
      <c r="C46" s="23">
        <v>0</v>
      </c>
      <c r="D46" s="21" t="str">
        <f t="shared" si="3"/>
        <v/>
      </c>
      <c r="E46" s="16"/>
    </row>
    <row r="47" spans="1:5" ht="9.75" customHeight="1" x14ac:dyDescent="0.3">
      <c r="A47" s="22">
        <v>4169</v>
      </c>
      <c r="B47" s="1" t="s">
        <v>111</v>
      </c>
      <c r="C47" s="23">
        <v>0</v>
      </c>
      <c r="D47" s="21" t="str">
        <f t="shared" si="3"/>
        <v/>
      </c>
      <c r="E47" s="16"/>
    </row>
    <row r="48" spans="1:5" ht="9.75" customHeight="1" x14ac:dyDescent="0.3">
      <c r="A48" s="18">
        <v>4170</v>
      </c>
      <c r="B48" s="19" t="s">
        <v>112</v>
      </c>
      <c r="C48" s="20">
        <v>0</v>
      </c>
      <c r="D48" s="21" t="str">
        <f t="shared" ref="D48:D56" si="4">IFERROR(C48/$C$48,"")</f>
        <v/>
      </c>
      <c r="E48" s="16"/>
    </row>
    <row r="49" spans="1:5" ht="9.75" customHeight="1" x14ac:dyDescent="0.3">
      <c r="A49" s="22">
        <v>4171</v>
      </c>
      <c r="B49" s="1" t="s">
        <v>113</v>
      </c>
      <c r="C49" s="23">
        <v>0</v>
      </c>
      <c r="D49" s="21" t="str">
        <f t="shared" si="4"/>
        <v/>
      </c>
      <c r="E49" s="16"/>
    </row>
    <row r="50" spans="1:5" ht="9.75" customHeight="1" x14ac:dyDescent="0.3">
      <c r="A50" s="22">
        <v>4172</v>
      </c>
      <c r="B50" s="1" t="s">
        <v>114</v>
      </c>
      <c r="C50" s="23">
        <v>0</v>
      </c>
      <c r="D50" s="21" t="str">
        <f t="shared" si="4"/>
        <v/>
      </c>
      <c r="E50" s="16"/>
    </row>
    <row r="51" spans="1:5" ht="9.75" customHeight="1" x14ac:dyDescent="0.3">
      <c r="A51" s="22">
        <v>4173</v>
      </c>
      <c r="B51" s="24" t="s">
        <v>115</v>
      </c>
      <c r="C51" s="23">
        <v>0</v>
      </c>
      <c r="D51" s="21" t="str">
        <f t="shared" si="4"/>
        <v/>
      </c>
      <c r="E51" s="16"/>
    </row>
    <row r="52" spans="1:5" ht="9.75" customHeight="1" x14ac:dyDescent="0.3">
      <c r="A52" s="22">
        <v>4174</v>
      </c>
      <c r="B52" s="24" t="s">
        <v>116</v>
      </c>
      <c r="C52" s="23">
        <v>0</v>
      </c>
      <c r="D52" s="21" t="str">
        <f t="shared" si="4"/>
        <v/>
      </c>
      <c r="E52" s="16"/>
    </row>
    <row r="53" spans="1:5" ht="9.75" customHeight="1" x14ac:dyDescent="0.3">
      <c r="A53" s="22">
        <v>4175</v>
      </c>
      <c r="B53" s="24" t="s">
        <v>117</v>
      </c>
      <c r="C53" s="23">
        <v>0</v>
      </c>
      <c r="D53" s="21" t="str">
        <f t="shared" si="4"/>
        <v/>
      </c>
      <c r="E53" s="16"/>
    </row>
    <row r="54" spans="1:5" ht="9.75" customHeight="1" x14ac:dyDescent="0.3">
      <c r="A54" s="22">
        <v>4176</v>
      </c>
      <c r="B54" s="24" t="s">
        <v>118</v>
      </c>
      <c r="C54" s="23">
        <v>0</v>
      </c>
      <c r="D54" s="21" t="str">
        <f t="shared" si="4"/>
        <v/>
      </c>
      <c r="E54" s="16"/>
    </row>
    <row r="55" spans="1:5" ht="9.75" customHeight="1" x14ac:dyDescent="0.3">
      <c r="A55" s="22">
        <v>4177</v>
      </c>
      <c r="B55" s="24" t="s">
        <v>119</v>
      </c>
      <c r="C55" s="23">
        <v>0</v>
      </c>
      <c r="D55" s="21" t="str">
        <f t="shared" si="4"/>
        <v/>
      </c>
      <c r="E55" s="16"/>
    </row>
    <row r="56" spans="1:5" ht="9.75" customHeight="1" x14ac:dyDescent="0.3">
      <c r="A56" s="22">
        <v>4178</v>
      </c>
      <c r="B56" s="24" t="s">
        <v>120</v>
      </c>
      <c r="C56" s="23">
        <v>0</v>
      </c>
      <c r="D56" s="21" t="str">
        <f t="shared" si="4"/>
        <v/>
      </c>
      <c r="E56" s="16"/>
    </row>
    <row r="57" spans="1:5" ht="9.75" customHeight="1" x14ac:dyDescent="0.3">
      <c r="A57" s="18">
        <v>4200</v>
      </c>
      <c r="B57" s="25" t="s">
        <v>121</v>
      </c>
      <c r="C57" s="20">
        <f>+C58+C64</f>
        <v>15446757.01</v>
      </c>
      <c r="D57" s="21"/>
      <c r="E57" s="16"/>
    </row>
    <row r="58" spans="1:5" ht="9.75" customHeight="1" x14ac:dyDescent="0.3">
      <c r="A58" s="18">
        <v>4210</v>
      </c>
      <c r="B58" s="25" t="s">
        <v>122</v>
      </c>
      <c r="C58" s="20">
        <v>0</v>
      </c>
      <c r="D58" s="21" t="str">
        <f t="shared" ref="D58:D63" si="5">IFERROR(C58/$C$58,"")</f>
        <v/>
      </c>
      <c r="E58" s="16"/>
    </row>
    <row r="59" spans="1:5" ht="9.75" customHeight="1" x14ac:dyDescent="0.3">
      <c r="A59" s="22">
        <v>4211</v>
      </c>
      <c r="B59" s="1" t="s">
        <v>123</v>
      </c>
      <c r="C59" s="23">
        <v>0</v>
      </c>
      <c r="D59" s="21" t="str">
        <f t="shared" si="5"/>
        <v/>
      </c>
      <c r="E59" s="16"/>
    </row>
    <row r="60" spans="1:5" ht="9.75" customHeight="1" x14ac:dyDescent="0.3">
      <c r="A60" s="22">
        <v>4212</v>
      </c>
      <c r="B60" s="1" t="s">
        <v>124</v>
      </c>
      <c r="C60" s="23">
        <v>0</v>
      </c>
      <c r="D60" s="21" t="str">
        <f t="shared" si="5"/>
        <v/>
      </c>
      <c r="E60" s="16"/>
    </row>
    <row r="61" spans="1:5" ht="9.75" customHeight="1" x14ac:dyDescent="0.3">
      <c r="A61" s="22">
        <v>4213</v>
      </c>
      <c r="B61" s="1" t="s">
        <v>125</v>
      </c>
      <c r="C61" s="23">
        <v>0</v>
      </c>
      <c r="D61" s="21" t="str">
        <f t="shared" si="5"/>
        <v/>
      </c>
      <c r="E61" s="16"/>
    </row>
    <row r="62" spans="1:5" ht="9.75" customHeight="1" x14ac:dyDescent="0.3">
      <c r="A62" s="22">
        <v>4214</v>
      </c>
      <c r="B62" s="1" t="s">
        <v>126</v>
      </c>
      <c r="C62" s="23">
        <v>0</v>
      </c>
      <c r="D62" s="21" t="str">
        <f t="shared" si="5"/>
        <v/>
      </c>
      <c r="E62" s="16"/>
    </row>
    <row r="63" spans="1:5" ht="9.75" customHeight="1" x14ac:dyDescent="0.3">
      <c r="A63" s="22">
        <v>4215</v>
      </c>
      <c r="B63" s="1" t="s">
        <v>127</v>
      </c>
      <c r="C63" s="23">
        <v>0</v>
      </c>
      <c r="D63" s="21" t="str">
        <f t="shared" si="5"/>
        <v/>
      </c>
      <c r="E63" s="16"/>
    </row>
    <row r="64" spans="1:5" ht="9.75" customHeight="1" x14ac:dyDescent="0.3">
      <c r="A64" s="18">
        <v>4220</v>
      </c>
      <c r="B64" s="19" t="s">
        <v>128</v>
      </c>
      <c r="C64" s="20">
        <f>+C65</f>
        <v>15446757.01</v>
      </c>
      <c r="D64" s="21">
        <f>IFERROR(C64/$C$64,"")</f>
        <v>1</v>
      </c>
      <c r="E64" s="16"/>
    </row>
    <row r="65" spans="1:5" ht="9.75" customHeight="1" x14ac:dyDescent="0.3">
      <c r="A65" s="22">
        <v>4221</v>
      </c>
      <c r="B65" s="1" t="s">
        <v>129</v>
      </c>
      <c r="C65" s="23">
        <v>15446757.01</v>
      </c>
      <c r="D65" s="21">
        <f>IFERROR(C65/$C$64,"")</f>
        <v>1</v>
      </c>
      <c r="E65" s="16"/>
    </row>
    <row r="66" spans="1:5" ht="9.75" customHeight="1" x14ac:dyDescent="0.3">
      <c r="A66" s="22">
        <v>4223</v>
      </c>
      <c r="B66" s="1" t="s">
        <v>130</v>
      </c>
      <c r="C66" s="23">
        <v>0</v>
      </c>
      <c r="D66" s="21">
        <f>IFERROR(C66/$C$64,"")</f>
        <v>0</v>
      </c>
      <c r="E66" s="16"/>
    </row>
    <row r="67" spans="1:5" ht="9.75" customHeight="1" x14ac:dyDescent="0.3">
      <c r="A67" s="22">
        <v>4225</v>
      </c>
      <c r="B67" s="1" t="s">
        <v>131</v>
      </c>
      <c r="C67" s="23">
        <v>0</v>
      </c>
      <c r="D67" s="21">
        <f>IFERROR(C67/$C$64,"")</f>
        <v>0</v>
      </c>
      <c r="E67" s="16"/>
    </row>
    <row r="68" spans="1:5" ht="9.75" customHeight="1" x14ac:dyDescent="0.3">
      <c r="A68" s="22">
        <v>4227</v>
      </c>
      <c r="B68" s="1" t="s">
        <v>132</v>
      </c>
      <c r="C68" s="23">
        <v>0</v>
      </c>
      <c r="D68" s="21">
        <f>IFERROR(C68/$C$64,"")</f>
        <v>0</v>
      </c>
      <c r="E68" s="16"/>
    </row>
    <row r="69" spans="1:5" ht="9.75" customHeight="1" x14ac:dyDescent="0.3">
      <c r="A69" s="26">
        <v>4300</v>
      </c>
      <c r="B69" s="19" t="s">
        <v>133</v>
      </c>
      <c r="C69" s="20">
        <f>+C70+C73+C79+C81+C83</f>
        <v>42082.33</v>
      </c>
      <c r="D69" s="21"/>
      <c r="E69" s="1"/>
    </row>
    <row r="70" spans="1:5" ht="9.75" customHeight="1" x14ac:dyDescent="0.3">
      <c r="A70" s="26">
        <v>4310</v>
      </c>
      <c r="B70" s="19" t="s">
        <v>134</v>
      </c>
      <c r="C70" s="20">
        <f>+C71+C72</f>
        <v>42082.33</v>
      </c>
      <c r="D70" s="21">
        <f>IFERROR(C70/$C$70,"")</f>
        <v>1</v>
      </c>
      <c r="E70" s="1"/>
    </row>
    <row r="71" spans="1:5" ht="9.75" customHeight="1" x14ac:dyDescent="0.3">
      <c r="A71" s="27">
        <v>4311</v>
      </c>
      <c r="B71" s="1" t="s">
        <v>135</v>
      </c>
      <c r="C71" s="23">
        <v>42082.33</v>
      </c>
      <c r="D71" s="21">
        <f>IFERROR(C71/$C$70,"")</f>
        <v>1</v>
      </c>
      <c r="E71" s="1"/>
    </row>
    <row r="72" spans="1:5" ht="9.75" customHeight="1" x14ac:dyDescent="0.3">
      <c r="A72" s="27">
        <v>4319</v>
      </c>
      <c r="B72" s="1" t="s">
        <v>136</v>
      </c>
      <c r="C72" s="23">
        <v>0</v>
      </c>
      <c r="D72" s="21">
        <f>IFERROR(C72/$C$70,"")</f>
        <v>0</v>
      </c>
      <c r="E72" s="1"/>
    </row>
    <row r="73" spans="1:5" ht="9.75" customHeight="1" x14ac:dyDescent="0.3">
      <c r="A73" s="26">
        <v>4320</v>
      </c>
      <c r="B73" s="19" t="s">
        <v>137</v>
      </c>
      <c r="C73" s="20">
        <v>0</v>
      </c>
      <c r="D73" s="21" t="str">
        <f t="shared" ref="D73:D78" si="6">IFERROR(C73/$C$73,"")</f>
        <v/>
      </c>
      <c r="E73" s="1"/>
    </row>
    <row r="74" spans="1:5" ht="9.75" customHeight="1" x14ac:dyDescent="0.3">
      <c r="A74" s="27">
        <v>4321</v>
      </c>
      <c r="B74" s="1" t="s">
        <v>138</v>
      </c>
      <c r="C74" s="23">
        <v>0</v>
      </c>
      <c r="D74" s="21" t="str">
        <f t="shared" si="6"/>
        <v/>
      </c>
      <c r="E74" s="1"/>
    </row>
    <row r="75" spans="1:5" ht="9.75" customHeight="1" x14ac:dyDescent="0.3">
      <c r="A75" s="27">
        <v>4322</v>
      </c>
      <c r="B75" s="1" t="s">
        <v>139</v>
      </c>
      <c r="C75" s="23">
        <v>0</v>
      </c>
      <c r="D75" s="21" t="str">
        <f t="shared" si="6"/>
        <v/>
      </c>
      <c r="E75" s="1"/>
    </row>
    <row r="76" spans="1:5" ht="9.75" customHeight="1" x14ac:dyDescent="0.3">
      <c r="A76" s="27">
        <v>4323</v>
      </c>
      <c r="B76" s="1" t="s">
        <v>140</v>
      </c>
      <c r="C76" s="23">
        <v>0</v>
      </c>
      <c r="D76" s="21" t="str">
        <f t="shared" si="6"/>
        <v/>
      </c>
      <c r="E76" s="1"/>
    </row>
    <row r="77" spans="1:5" ht="9.75" customHeight="1" x14ac:dyDescent="0.3">
      <c r="A77" s="27">
        <v>4324</v>
      </c>
      <c r="B77" s="1" t="s">
        <v>141</v>
      </c>
      <c r="C77" s="23">
        <v>0</v>
      </c>
      <c r="D77" s="21" t="str">
        <f t="shared" si="6"/>
        <v/>
      </c>
      <c r="E77" s="1"/>
    </row>
    <row r="78" spans="1:5" ht="9.75" customHeight="1" x14ac:dyDescent="0.3">
      <c r="A78" s="27">
        <v>4325</v>
      </c>
      <c r="B78" s="1" t="s">
        <v>142</v>
      </c>
      <c r="C78" s="23">
        <v>0</v>
      </c>
      <c r="D78" s="21" t="str">
        <f t="shared" si="6"/>
        <v/>
      </c>
      <c r="E78" s="1"/>
    </row>
    <row r="79" spans="1:5" ht="9.75" customHeight="1" x14ac:dyDescent="0.3">
      <c r="A79" s="26">
        <v>4330</v>
      </c>
      <c r="B79" s="19" t="s">
        <v>143</v>
      </c>
      <c r="C79" s="20">
        <v>0</v>
      </c>
      <c r="D79" s="21" t="str">
        <f>IFERROR(C79/$C$79,"")</f>
        <v/>
      </c>
      <c r="E79" s="1"/>
    </row>
    <row r="80" spans="1:5" ht="9.75" customHeight="1" x14ac:dyDescent="0.3">
      <c r="A80" s="27">
        <v>4331</v>
      </c>
      <c r="B80" s="1" t="s">
        <v>143</v>
      </c>
      <c r="C80" s="23">
        <v>0</v>
      </c>
      <c r="D80" s="21" t="str">
        <f>IFERROR(C80/$C$79,"")</f>
        <v/>
      </c>
      <c r="E80" s="1"/>
    </row>
    <row r="81" spans="1:5" ht="9.75" customHeight="1" x14ac:dyDescent="0.3">
      <c r="A81" s="26">
        <v>4340</v>
      </c>
      <c r="B81" s="19" t="s">
        <v>144</v>
      </c>
      <c r="C81" s="20">
        <v>0</v>
      </c>
      <c r="D81" s="21" t="str">
        <f>IFERROR(C81/$C$81,"")</f>
        <v/>
      </c>
      <c r="E81" s="1"/>
    </row>
    <row r="82" spans="1:5" ht="9.75" customHeight="1" x14ac:dyDescent="0.3">
      <c r="A82" s="27">
        <v>4341</v>
      </c>
      <c r="B82" s="1" t="s">
        <v>144</v>
      </c>
      <c r="C82" s="23">
        <v>0</v>
      </c>
      <c r="D82" s="21" t="str">
        <f>IFERROR(C82/$C$81,"")</f>
        <v/>
      </c>
      <c r="E82" s="1"/>
    </row>
    <row r="83" spans="1:5" ht="9.75" customHeight="1" x14ac:dyDescent="0.3">
      <c r="A83" s="26">
        <v>4390</v>
      </c>
      <c r="B83" s="19" t="s">
        <v>145</v>
      </c>
      <c r="C83" s="20">
        <v>0</v>
      </c>
      <c r="D83" s="21" t="str">
        <f t="shared" ref="D83:D90" si="7">IFERROR(C83/$C$83,"")</f>
        <v/>
      </c>
      <c r="E83" s="1"/>
    </row>
    <row r="84" spans="1:5" ht="9.75" customHeight="1" x14ac:dyDescent="0.3">
      <c r="A84" s="27">
        <v>4392</v>
      </c>
      <c r="B84" s="1" t="s">
        <v>146</v>
      </c>
      <c r="C84" s="23">
        <v>0</v>
      </c>
      <c r="D84" s="21" t="str">
        <f t="shared" si="7"/>
        <v/>
      </c>
      <c r="E84" s="1"/>
    </row>
    <row r="85" spans="1:5" ht="9.75" customHeight="1" x14ac:dyDescent="0.3">
      <c r="A85" s="27">
        <v>4393</v>
      </c>
      <c r="B85" s="1" t="s">
        <v>147</v>
      </c>
      <c r="C85" s="23">
        <v>0</v>
      </c>
      <c r="D85" s="21" t="str">
        <f t="shared" si="7"/>
        <v/>
      </c>
      <c r="E85" s="1"/>
    </row>
    <row r="86" spans="1:5" ht="9.75" customHeight="1" x14ac:dyDescent="0.3">
      <c r="A86" s="27">
        <v>4394</v>
      </c>
      <c r="B86" s="1" t="s">
        <v>148</v>
      </c>
      <c r="C86" s="23">
        <v>0</v>
      </c>
      <c r="D86" s="21" t="str">
        <f t="shared" si="7"/>
        <v/>
      </c>
      <c r="E86" s="1"/>
    </row>
    <row r="87" spans="1:5" ht="9.75" customHeight="1" x14ac:dyDescent="0.3">
      <c r="A87" s="27">
        <v>4395</v>
      </c>
      <c r="B87" s="1" t="s">
        <v>149</v>
      </c>
      <c r="C87" s="23">
        <v>0</v>
      </c>
      <c r="D87" s="21" t="str">
        <f t="shared" si="7"/>
        <v/>
      </c>
      <c r="E87" s="1"/>
    </row>
    <row r="88" spans="1:5" ht="9.75" customHeight="1" x14ac:dyDescent="0.3">
      <c r="A88" s="27">
        <v>4396</v>
      </c>
      <c r="B88" s="1" t="s">
        <v>150</v>
      </c>
      <c r="C88" s="23">
        <v>0</v>
      </c>
      <c r="D88" s="21" t="str">
        <f t="shared" si="7"/>
        <v/>
      </c>
      <c r="E88" s="1"/>
    </row>
    <row r="89" spans="1:5" ht="9.75" customHeight="1" x14ac:dyDescent="0.3">
      <c r="A89" s="27">
        <v>4397</v>
      </c>
      <c r="B89" s="1" t="s">
        <v>151</v>
      </c>
      <c r="C89" s="23">
        <v>0</v>
      </c>
      <c r="D89" s="21" t="str">
        <f t="shared" si="7"/>
        <v/>
      </c>
      <c r="E89" s="1"/>
    </row>
    <row r="90" spans="1:5" ht="9.75" customHeight="1" x14ac:dyDescent="0.3">
      <c r="A90" s="27">
        <v>4399</v>
      </c>
      <c r="B90" s="1" t="s">
        <v>145</v>
      </c>
      <c r="C90" s="23">
        <v>0</v>
      </c>
      <c r="D90" s="21" t="str">
        <f t="shared" si="7"/>
        <v/>
      </c>
      <c r="E90" s="1"/>
    </row>
    <row r="91" spans="1:5" ht="9.75" customHeight="1" x14ac:dyDescent="0.3">
      <c r="A91" s="16"/>
      <c r="B91" s="16"/>
      <c r="C91" s="16"/>
      <c r="D91" s="17"/>
      <c r="E91" s="16"/>
    </row>
    <row r="92" spans="1:5" ht="9.75" customHeight="1" x14ac:dyDescent="0.3">
      <c r="A92" s="84" t="s">
        <v>152</v>
      </c>
      <c r="B92" s="84"/>
      <c r="C92" s="84"/>
      <c r="D92" s="85"/>
      <c r="E92" s="84"/>
    </row>
    <row r="93" spans="1:5" ht="9.75" customHeight="1" x14ac:dyDescent="0.3">
      <c r="A93" s="86" t="s">
        <v>70</v>
      </c>
      <c r="B93" s="86" t="s">
        <v>71</v>
      </c>
      <c r="C93" s="87" t="s">
        <v>72</v>
      </c>
      <c r="D93" s="88" t="s">
        <v>73</v>
      </c>
      <c r="E93" s="87" t="s">
        <v>74</v>
      </c>
    </row>
    <row r="94" spans="1:5" ht="9.75" customHeight="1" x14ac:dyDescent="0.3">
      <c r="A94" s="26">
        <v>5000</v>
      </c>
      <c r="B94" s="19" t="s">
        <v>13</v>
      </c>
      <c r="C94" s="20">
        <f>+C95+C123+C156+C166+C181+C210</f>
        <v>8880931.2799999993</v>
      </c>
      <c r="D94" s="21"/>
      <c r="E94" s="1"/>
    </row>
    <row r="95" spans="1:5" ht="9.75" customHeight="1" x14ac:dyDescent="0.3">
      <c r="A95" s="26">
        <v>5100</v>
      </c>
      <c r="B95" s="19" t="s">
        <v>153</v>
      </c>
      <c r="C95" s="20">
        <f>+C113+C103+C96</f>
        <v>8281654.5099999988</v>
      </c>
      <c r="D95" s="21"/>
      <c r="E95" s="1"/>
    </row>
    <row r="96" spans="1:5" ht="9.75" customHeight="1" x14ac:dyDescent="0.3">
      <c r="A96" s="26">
        <v>5110</v>
      </c>
      <c r="B96" s="19" t="s">
        <v>154</v>
      </c>
      <c r="C96" s="20">
        <f>+SUM(C97:C102)</f>
        <v>6770420.2299999986</v>
      </c>
      <c r="D96" s="21">
        <f t="shared" ref="D96:D102" si="8">IFERROR(C96/$C$96,"")</f>
        <v>1</v>
      </c>
      <c r="E96" s="1"/>
    </row>
    <row r="97" spans="1:5" ht="9.75" customHeight="1" x14ac:dyDescent="0.3">
      <c r="A97" s="27">
        <v>5111</v>
      </c>
      <c r="B97" s="1" t="s">
        <v>155</v>
      </c>
      <c r="C97" s="23">
        <v>4398572.3499999996</v>
      </c>
      <c r="D97" s="21">
        <f t="shared" si="8"/>
        <v>0.64967493901039586</v>
      </c>
      <c r="E97" s="1"/>
    </row>
    <row r="98" spans="1:5" ht="9.75" customHeight="1" x14ac:dyDescent="0.3">
      <c r="A98" s="27">
        <v>5112</v>
      </c>
      <c r="B98" s="1" t="s">
        <v>156</v>
      </c>
      <c r="C98" s="23">
        <v>0</v>
      </c>
      <c r="D98" s="21">
        <f t="shared" si="8"/>
        <v>0</v>
      </c>
      <c r="E98" s="1"/>
    </row>
    <row r="99" spans="1:5" ht="9.75" customHeight="1" x14ac:dyDescent="0.3">
      <c r="A99" s="27">
        <v>5113</v>
      </c>
      <c r="B99" s="1" t="s">
        <v>157</v>
      </c>
      <c r="C99" s="23">
        <v>171402.43</v>
      </c>
      <c r="D99" s="21">
        <f t="shared" si="8"/>
        <v>2.5316365037506693E-2</v>
      </c>
      <c r="E99" s="1"/>
    </row>
    <row r="100" spans="1:5" ht="9.75" customHeight="1" x14ac:dyDescent="0.3">
      <c r="A100" s="27">
        <v>5114</v>
      </c>
      <c r="B100" s="1" t="s">
        <v>158</v>
      </c>
      <c r="C100" s="23">
        <v>996632.52</v>
      </c>
      <c r="D100" s="21">
        <f t="shared" si="8"/>
        <v>0.14720393803384346</v>
      </c>
      <c r="E100" s="1"/>
    </row>
    <row r="101" spans="1:5" ht="11.25" customHeight="1" x14ac:dyDescent="0.3">
      <c r="A101" s="27">
        <v>5115</v>
      </c>
      <c r="B101" s="1" t="s">
        <v>159</v>
      </c>
      <c r="C101" s="23">
        <v>1203812.93</v>
      </c>
      <c r="D101" s="21">
        <f t="shared" si="8"/>
        <v>0.17780475791825409</v>
      </c>
      <c r="E101" s="1"/>
    </row>
    <row r="102" spans="1:5" ht="9.75" customHeight="1" x14ac:dyDescent="0.3">
      <c r="A102" s="27">
        <v>5116</v>
      </c>
      <c r="B102" s="1" t="s">
        <v>160</v>
      </c>
      <c r="C102" s="23">
        <v>0</v>
      </c>
      <c r="D102" s="21">
        <f t="shared" si="8"/>
        <v>0</v>
      </c>
      <c r="E102" s="1"/>
    </row>
    <row r="103" spans="1:5" ht="9.75" customHeight="1" x14ac:dyDescent="0.3">
      <c r="A103" s="26">
        <v>5120</v>
      </c>
      <c r="B103" s="19" t="s">
        <v>161</v>
      </c>
      <c r="C103" s="20">
        <f>+SUM(C104:C112)</f>
        <v>211400.62</v>
      </c>
      <c r="D103" s="21">
        <f t="shared" ref="D103:D112" si="9">IFERROR(C103/$C$103,"")</f>
        <v>1</v>
      </c>
      <c r="E103" s="1"/>
    </row>
    <row r="104" spans="1:5" ht="9.75" customHeight="1" x14ac:dyDescent="0.3">
      <c r="A104" s="27">
        <v>5121</v>
      </c>
      <c r="B104" s="1" t="s">
        <v>162</v>
      </c>
      <c r="C104" s="23">
        <v>75813.429999999993</v>
      </c>
      <c r="D104" s="21">
        <f t="shared" si="9"/>
        <v>0.35862444490465539</v>
      </c>
      <c r="E104" s="1"/>
    </row>
    <row r="105" spans="1:5" ht="9.75" customHeight="1" x14ac:dyDescent="0.3">
      <c r="A105" s="27">
        <v>5122</v>
      </c>
      <c r="B105" s="1" t="s">
        <v>163</v>
      </c>
      <c r="C105" s="23">
        <v>10227.24</v>
      </c>
      <c r="D105" s="21">
        <f t="shared" si="9"/>
        <v>4.8378476846472826E-2</v>
      </c>
      <c r="E105" s="1"/>
    </row>
    <row r="106" spans="1:5" ht="9.75" customHeight="1" x14ac:dyDescent="0.3">
      <c r="A106" s="27">
        <v>5123</v>
      </c>
      <c r="B106" s="1" t="s">
        <v>164</v>
      </c>
      <c r="C106" s="23">
        <v>0</v>
      </c>
      <c r="D106" s="21">
        <f t="shared" si="9"/>
        <v>0</v>
      </c>
      <c r="E106" s="1"/>
    </row>
    <row r="107" spans="1:5" ht="9.75" customHeight="1" x14ac:dyDescent="0.3">
      <c r="A107" s="27">
        <v>5124</v>
      </c>
      <c r="B107" s="1" t="s">
        <v>165</v>
      </c>
      <c r="C107" s="23">
        <v>21936.26</v>
      </c>
      <c r="D107" s="21">
        <f t="shared" si="9"/>
        <v>0.10376629926629354</v>
      </c>
      <c r="E107" s="1"/>
    </row>
    <row r="108" spans="1:5" ht="9.75" customHeight="1" x14ac:dyDescent="0.3">
      <c r="A108" s="27">
        <v>5125</v>
      </c>
      <c r="B108" s="1" t="s">
        <v>166</v>
      </c>
      <c r="C108" s="23">
        <v>0</v>
      </c>
      <c r="D108" s="21">
        <f t="shared" si="9"/>
        <v>0</v>
      </c>
      <c r="E108" s="1"/>
    </row>
    <row r="109" spans="1:5" ht="9.75" customHeight="1" x14ac:dyDescent="0.3">
      <c r="A109" s="27">
        <v>5126</v>
      </c>
      <c r="B109" s="1" t="s">
        <v>167</v>
      </c>
      <c r="C109" s="23">
        <v>36749</v>
      </c>
      <c r="D109" s="21">
        <f t="shared" si="9"/>
        <v>0.17383581940298945</v>
      </c>
      <c r="E109" s="1"/>
    </row>
    <row r="110" spans="1:5" ht="9.75" customHeight="1" x14ac:dyDescent="0.3">
      <c r="A110" s="27">
        <v>5127</v>
      </c>
      <c r="B110" s="1" t="s">
        <v>168</v>
      </c>
      <c r="C110" s="23">
        <v>59770.080000000002</v>
      </c>
      <c r="D110" s="21">
        <f t="shared" si="9"/>
        <v>0.28273370248393787</v>
      </c>
      <c r="E110" s="1"/>
    </row>
    <row r="111" spans="1:5" ht="9.75" customHeight="1" x14ac:dyDescent="0.3">
      <c r="A111" s="27">
        <v>5128</v>
      </c>
      <c r="B111" s="1" t="s">
        <v>169</v>
      </c>
      <c r="C111" s="23">
        <v>0</v>
      </c>
      <c r="D111" s="21">
        <f t="shared" si="9"/>
        <v>0</v>
      </c>
      <c r="E111" s="1"/>
    </row>
    <row r="112" spans="1:5" ht="9.75" customHeight="1" x14ac:dyDescent="0.3">
      <c r="A112" s="27">
        <v>5129</v>
      </c>
      <c r="B112" s="1" t="s">
        <v>170</v>
      </c>
      <c r="C112" s="23">
        <v>6904.61</v>
      </c>
      <c r="D112" s="21">
        <f t="shared" si="9"/>
        <v>3.2661257095650903E-2</v>
      </c>
      <c r="E112" s="1"/>
    </row>
    <row r="113" spans="1:5" ht="9.75" customHeight="1" x14ac:dyDescent="0.3">
      <c r="A113" s="26">
        <v>5130</v>
      </c>
      <c r="B113" s="19" t="s">
        <v>171</v>
      </c>
      <c r="C113" s="20">
        <f>+SUM(C114:C122)</f>
        <v>1299833.6600000001</v>
      </c>
      <c r="D113" s="21">
        <f t="shared" ref="D113:D122" si="10">IFERROR(C113/$C$113,"")</f>
        <v>1</v>
      </c>
      <c r="E113" s="1"/>
    </row>
    <row r="114" spans="1:5" ht="9.75" customHeight="1" x14ac:dyDescent="0.3">
      <c r="A114" s="27">
        <v>5131</v>
      </c>
      <c r="B114" s="1" t="s">
        <v>172</v>
      </c>
      <c r="C114" s="23">
        <v>71763.649999999994</v>
      </c>
      <c r="D114" s="21">
        <f t="shared" si="10"/>
        <v>5.5209872007776738E-2</v>
      </c>
      <c r="E114" s="1"/>
    </row>
    <row r="115" spans="1:5" ht="9.75" customHeight="1" x14ac:dyDescent="0.3">
      <c r="A115" s="27">
        <v>5132</v>
      </c>
      <c r="B115" s="1" t="s">
        <v>173</v>
      </c>
      <c r="C115" s="23">
        <v>75972.08</v>
      </c>
      <c r="D115" s="21">
        <f t="shared" si="10"/>
        <v>5.8447540126018889E-2</v>
      </c>
      <c r="E115" s="1"/>
    </row>
    <row r="116" spans="1:5" ht="9.75" customHeight="1" x14ac:dyDescent="0.3">
      <c r="A116" s="27">
        <v>5133</v>
      </c>
      <c r="B116" s="1" t="s">
        <v>174</v>
      </c>
      <c r="C116" s="23">
        <v>501045.19</v>
      </c>
      <c r="D116" s="21">
        <f t="shared" si="10"/>
        <v>0.38546869912570192</v>
      </c>
      <c r="E116" s="1"/>
    </row>
    <row r="117" spans="1:5" ht="9.75" customHeight="1" x14ac:dyDescent="0.3">
      <c r="A117" s="27">
        <v>5134</v>
      </c>
      <c r="B117" s="1" t="s">
        <v>175</v>
      </c>
      <c r="C117" s="23">
        <v>37184.81</v>
      </c>
      <c r="D117" s="21">
        <f t="shared" si="10"/>
        <v>2.8607360421794271E-2</v>
      </c>
      <c r="E117" s="1"/>
    </row>
    <row r="118" spans="1:5" ht="9.75" customHeight="1" x14ac:dyDescent="0.3">
      <c r="A118" s="27">
        <v>5135</v>
      </c>
      <c r="B118" s="1" t="s">
        <v>176</v>
      </c>
      <c r="C118" s="23">
        <v>330073.07</v>
      </c>
      <c r="D118" s="21">
        <f t="shared" si="10"/>
        <v>0.25393485347963674</v>
      </c>
      <c r="E118" s="1"/>
    </row>
    <row r="119" spans="1:5" ht="9.75" customHeight="1" x14ac:dyDescent="0.3">
      <c r="A119" s="27">
        <v>5136</v>
      </c>
      <c r="B119" s="1" t="s">
        <v>177</v>
      </c>
      <c r="C119" s="23">
        <v>56375.01</v>
      </c>
      <c r="D119" s="21">
        <f t="shared" si="10"/>
        <v>4.3370941786505204E-2</v>
      </c>
      <c r="E119" s="1"/>
    </row>
    <row r="120" spans="1:5" ht="9.75" customHeight="1" x14ac:dyDescent="0.3">
      <c r="A120" s="27">
        <v>5137</v>
      </c>
      <c r="B120" s="1" t="s">
        <v>178</v>
      </c>
      <c r="C120" s="23">
        <v>3991.37</v>
      </c>
      <c r="D120" s="21">
        <f t="shared" si="10"/>
        <v>3.0706775203836463E-3</v>
      </c>
      <c r="E120" s="1"/>
    </row>
    <row r="121" spans="1:5" ht="9.75" customHeight="1" x14ac:dyDescent="0.3">
      <c r="A121" s="27">
        <v>5138</v>
      </c>
      <c r="B121" s="1" t="s">
        <v>179</v>
      </c>
      <c r="C121" s="23">
        <v>51090.5</v>
      </c>
      <c r="D121" s="21">
        <f t="shared" si="10"/>
        <v>3.9305413894267054E-2</v>
      </c>
      <c r="E121" s="1"/>
    </row>
    <row r="122" spans="1:5" ht="9.75" customHeight="1" x14ac:dyDescent="0.3">
      <c r="A122" s="27">
        <v>5139</v>
      </c>
      <c r="B122" s="1" t="s">
        <v>180</v>
      </c>
      <c r="C122" s="23">
        <v>172337.98</v>
      </c>
      <c r="D122" s="21">
        <f t="shared" si="10"/>
        <v>0.13258464163791542</v>
      </c>
      <c r="E122" s="1"/>
    </row>
    <row r="123" spans="1:5" ht="9.75" customHeight="1" x14ac:dyDescent="0.3">
      <c r="A123" s="26">
        <v>5200</v>
      </c>
      <c r="B123" s="19" t="s">
        <v>181</v>
      </c>
      <c r="C123" s="20">
        <f>+C153+C147+C145+C142+C138+C133+C130+C127+C124</f>
        <v>72419.66</v>
      </c>
      <c r="D123" s="21"/>
      <c r="E123" s="1"/>
    </row>
    <row r="124" spans="1:5" ht="9.75" customHeight="1" x14ac:dyDescent="0.3">
      <c r="A124" s="26">
        <v>5210</v>
      </c>
      <c r="B124" s="19" t="s">
        <v>182</v>
      </c>
      <c r="C124" s="20">
        <v>0</v>
      </c>
      <c r="D124" s="21" t="str">
        <f>IFERROR(C124/$C$124,"")</f>
        <v/>
      </c>
      <c r="E124" s="1"/>
    </row>
    <row r="125" spans="1:5" ht="9.75" customHeight="1" x14ac:dyDescent="0.3">
      <c r="A125" s="27">
        <v>5211</v>
      </c>
      <c r="B125" s="1" t="s">
        <v>183</v>
      </c>
      <c r="C125" s="23">
        <v>0</v>
      </c>
      <c r="D125" s="21" t="str">
        <f>IFERROR(C125/$C$124,"")</f>
        <v/>
      </c>
      <c r="E125" s="1"/>
    </row>
    <row r="126" spans="1:5" ht="9.75" customHeight="1" x14ac:dyDescent="0.3">
      <c r="A126" s="27">
        <v>5212</v>
      </c>
      <c r="B126" s="1" t="s">
        <v>184</v>
      </c>
      <c r="C126" s="23">
        <v>0</v>
      </c>
      <c r="D126" s="21" t="str">
        <f>IFERROR(C126/$C$124,"")</f>
        <v/>
      </c>
      <c r="E126" s="1"/>
    </row>
    <row r="127" spans="1:5" ht="9.75" customHeight="1" x14ac:dyDescent="0.3">
      <c r="A127" s="26">
        <v>5220</v>
      </c>
      <c r="B127" s="19" t="s">
        <v>185</v>
      </c>
      <c r="C127" s="20">
        <v>0</v>
      </c>
      <c r="D127" s="21" t="str">
        <f>IFERROR(C127/$C$127,"")</f>
        <v/>
      </c>
      <c r="E127" s="1"/>
    </row>
    <row r="128" spans="1:5" ht="9.75" customHeight="1" x14ac:dyDescent="0.3">
      <c r="A128" s="27">
        <v>5221</v>
      </c>
      <c r="B128" s="1" t="s">
        <v>186</v>
      </c>
      <c r="C128" s="23">
        <v>0</v>
      </c>
      <c r="D128" s="21" t="str">
        <f>IFERROR(C128/$C$127,"")</f>
        <v/>
      </c>
      <c r="E128" s="1"/>
    </row>
    <row r="129" spans="1:5" ht="9.75" customHeight="1" x14ac:dyDescent="0.3">
      <c r="A129" s="27">
        <v>5222</v>
      </c>
      <c r="B129" s="1" t="s">
        <v>187</v>
      </c>
      <c r="C129" s="23">
        <v>0</v>
      </c>
      <c r="D129" s="21" t="str">
        <f>IFERROR(C129/$C$127,"")</f>
        <v/>
      </c>
      <c r="E129" s="1"/>
    </row>
    <row r="130" spans="1:5" ht="9.75" customHeight="1" x14ac:dyDescent="0.3">
      <c r="A130" s="26">
        <v>5230</v>
      </c>
      <c r="B130" s="19" t="s">
        <v>130</v>
      </c>
      <c r="C130" s="20">
        <v>0</v>
      </c>
      <c r="D130" s="21" t="str">
        <f>IFERROR(C130/$C$130,"")</f>
        <v/>
      </c>
      <c r="E130" s="1"/>
    </row>
    <row r="131" spans="1:5" ht="9.75" customHeight="1" x14ac:dyDescent="0.3">
      <c r="A131" s="27">
        <v>5231</v>
      </c>
      <c r="B131" s="1" t="s">
        <v>188</v>
      </c>
      <c r="C131" s="23">
        <v>0</v>
      </c>
      <c r="D131" s="21" t="str">
        <f>IFERROR(C131/$C$130,"")</f>
        <v/>
      </c>
      <c r="E131" s="1"/>
    </row>
    <row r="132" spans="1:5" ht="9.75" customHeight="1" x14ac:dyDescent="0.3">
      <c r="A132" s="27">
        <v>5232</v>
      </c>
      <c r="B132" s="1" t="s">
        <v>189</v>
      </c>
      <c r="C132" s="23">
        <v>0</v>
      </c>
      <c r="D132" s="21" t="str">
        <f>IFERROR(C132/$C$130,"")</f>
        <v/>
      </c>
      <c r="E132" s="1"/>
    </row>
    <row r="133" spans="1:5" ht="9.75" customHeight="1" x14ac:dyDescent="0.3">
      <c r="A133" s="26">
        <v>5240</v>
      </c>
      <c r="B133" s="19" t="s">
        <v>190</v>
      </c>
      <c r="C133" s="20">
        <f>+SUM(C134:C137)</f>
        <v>72419.66</v>
      </c>
      <c r="D133" s="21">
        <f>IFERROR(C133/$C$133,"")</f>
        <v>1</v>
      </c>
      <c r="E133" s="1"/>
    </row>
    <row r="134" spans="1:5" ht="9.75" customHeight="1" x14ac:dyDescent="0.3">
      <c r="A134" s="27">
        <v>5241</v>
      </c>
      <c r="B134" s="1" t="s">
        <v>191</v>
      </c>
      <c r="C134" s="23">
        <v>72419.66</v>
      </c>
      <c r="D134" s="21">
        <f>IFERROR(C134/$C$133,"")</f>
        <v>1</v>
      </c>
      <c r="E134" s="1"/>
    </row>
    <row r="135" spans="1:5" ht="9.75" customHeight="1" x14ac:dyDescent="0.3">
      <c r="A135" s="27">
        <v>5242</v>
      </c>
      <c r="B135" s="1" t="s">
        <v>192</v>
      </c>
      <c r="C135" s="23">
        <v>0</v>
      </c>
      <c r="D135" s="21">
        <f>IFERROR(C135/$C$133,"")</f>
        <v>0</v>
      </c>
      <c r="E135" s="1"/>
    </row>
    <row r="136" spans="1:5" ht="9.75" customHeight="1" x14ac:dyDescent="0.3">
      <c r="A136" s="27">
        <v>5243</v>
      </c>
      <c r="B136" s="1" t="s">
        <v>193</v>
      </c>
      <c r="C136" s="23">
        <v>0</v>
      </c>
      <c r="D136" s="21">
        <f>IFERROR(C136/$C$133,"")</f>
        <v>0</v>
      </c>
      <c r="E136" s="1"/>
    </row>
    <row r="137" spans="1:5" ht="9.75" customHeight="1" x14ac:dyDescent="0.3">
      <c r="A137" s="27">
        <v>5244</v>
      </c>
      <c r="B137" s="1" t="s">
        <v>194</v>
      </c>
      <c r="C137" s="23">
        <v>0</v>
      </c>
      <c r="D137" s="21">
        <f>IFERROR(C137/$C$133,"")</f>
        <v>0</v>
      </c>
      <c r="E137" s="1"/>
    </row>
    <row r="138" spans="1:5" ht="9.75" customHeight="1" x14ac:dyDescent="0.3">
      <c r="A138" s="26">
        <v>5250</v>
      </c>
      <c r="B138" s="19" t="s">
        <v>131</v>
      </c>
      <c r="C138" s="20">
        <v>0</v>
      </c>
      <c r="D138" s="21" t="str">
        <f>IFERROR(C138/$C$138,"")</f>
        <v/>
      </c>
      <c r="E138" s="1"/>
    </row>
    <row r="139" spans="1:5" ht="9.75" customHeight="1" x14ac:dyDescent="0.3">
      <c r="A139" s="27">
        <v>5251</v>
      </c>
      <c r="B139" s="1" t="s">
        <v>195</v>
      </c>
      <c r="C139" s="23">
        <v>0</v>
      </c>
      <c r="D139" s="21" t="str">
        <f>IFERROR(C139/$C$138,"")</f>
        <v/>
      </c>
      <c r="E139" s="1"/>
    </row>
    <row r="140" spans="1:5" ht="9.75" customHeight="1" x14ac:dyDescent="0.3">
      <c r="A140" s="27">
        <v>5252</v>
      </c>
      <c r="B140" s="1" t="s">
        <v>196</v>
      </c>
      <c r="C140" s="23">
        <v>0</v>
      </c>
      <c r="D140" s="21" t="str">
        <f>IFERROR(C140/$C$138,"")</f>
        <v/>
      </c>
      <c r="E140" s="1"/>
    </row>
    <row r="141" spans="1:5" ht="9.75" customHeight="1" x14ac:dyDescent="0.3">
      <c r="A141" s="27">
        <v>5259</v>
      </c>
      <c r="B141" s="1" t="s">
        <v>197</v>
      </c>
      <c r="C141" s="23">
        <v>0</v>
      </c>
      <c r="D141" s="21" t="str">
        <f>IFERROR(C141/$C$138,"")</f>
        <v/>
      </c>
      <c r="E141" s="1"/>
    </row>
    <row r="142" spans="1:5" ht="9.75" customHeight="1" x14ac:dyDescent="0.3">
      <c r="A142" s="26">
        <v>5260</v>
      </c>
      <c r="B142" s="19" t="s">
        <v>198</v>
      </c>
      <c r="C142" s="20">
        <v>0</v>
      </c>
      <c r="D142" s="21" t="str">
        <f>IFERROR(C142/$C$142,"")</f>
        <v/>
      </c>
      <c r="E142" s="1"/>
    </row>
    <row r="143" spans="1:5" ht="9.75" customHeight="1" x14ac:dyDescent="0.3">
      <c r="A143" s="27">
        <v>5261</v>
      </c>
      <c r="B143" s="1" t="s">
        <v>199</v>
      </c>
      <c r="C143" s="23">
        <v>0</v>
      </c>
      <c r="D143" s="21" t="str">
        <f>IFERROR(C143/$C$142,"")</f>
        <v/>
      </c>
      <c r="E143" s="1"/>
    </row>
    <row r="144" spans="1:5" ht="9.75" customHeight="1" x14ac:dyDescent="0.3">
      <c r="A144" s="27">
        <v>5262</v>
      </c>
      <c r="B144" s="1" t="s">
        <v>200</v>
      </c>
      <c r="C144" s="23">
        <v>0</v>
      </c>
      <c r="D144" s="21" t="str">
        <f>IFERROR(C144/$C$142,"")</f>
        <v/>
      </c>
      <c r="E144" s="1"/>
    </row>
    <row r="145" spans="1:5" ht="9.75" customHeight="1" x14ac:dyDescent="0.3">
      <c r="A145" s="26">
        <v>5270</v>
      </c>
      <c r="B145" s="19" t="s">
        <v>201</v>
      </c>
      <c r="C145" s="20">
        <v>0</v>
      </c>
      <c r="D145" s="21" t="str">
        <f>IFERROR(C145/$C$145,"")</f>
        <v/>
      </c>
      <c r="E145" s="1"/>
    </row>
    <row r="146" spans="1:5" ht="9.75" customHeight="1" x14ac:dyDescent="0.3">
      <c r="A146" s="27">
        <v>5271</v>
      </c>
      <c r="B146" s="1" t="s">
        <v>202</v>
      </c>
      <c r="C146" s="23">
        <v>0</v>
      </c>
      <c r="D146" s="21" t="str">
        <f>IFERROR(C146/$C$145,"")</f>
        <v/>
      </c>
      <c r="E146" s="1"/>
    </row>
    <row r="147" spans="1:5" ht="9.75" customHeight="1" x14ac:dyDescent="0.3">
      <c r="A147" s="26">
        <v>5280</v>
      </c>
      <c r="B147" s="19" t="s">
        <v>203</v>
      </c>
      <c r="C147" s="20">
        <v>0</v>
      </c>
      <c r="D147" s="21" t="str">
        <f t="shared" ref="D147:D152" si="11">IFERROR(C147/$C$147,"")</f>
        <v/>
      </c>
      <c r="E147" s="1"/>
    </row>
    <row r="148" spans="1:5" ht="9.75" customHeight="1" x14ac:dyDescent="0.3">
      <c r="A148" s="27">
        <v>5281</v>
      </c>
      <c r="B148" s="1" t="s">
        <v>204</v>
      </c>
      <c r="C148" s="23">
        <v>0</v>
      </c>
      <c r="D148" s="21" t="str">
        <f t="shared" si="11"/>
        <v/>
      </c>
      <c r="E148" s="1"/>
    </row>
    <row r="149" spans="1:5" ht="9.75" customHeight="1" x14ac:dyDescent="0.3">
      <c r="A149" s="27">
        <v>5282</v>
      </c>
      <c r="B149" s="1" t="s">
        <v>205</v>
      </c>
      <c r="C149" s="23">
        <v>0</v>
      </c>
      <c r="D149" s="21" t="str">
        <f t="shared" si="11"/>
        <v/>
      </c>
      <c r="E149" s="1"/>
    </row>
    <row r="150" spans="1:5" ht="9.75" customHeight="1" x14ac:dyDescent="0.3">
      <c r="A150" s="27">
        <v>5283</v>
      </c>
      <c r="B150" s="1" t="s">
        <v>206</v>
      </c>
      <c r="C150" s="23">
        <v>0</v>
      </c>
      <c r="D150" s="21" t="str">
        <f t="shared" si="11"/>
        <v/>
      </c>
      <c r="E150" s="1"/>
    </row>
    <row r="151" spans="1:5" ht="9.75" customHeight="1" x14ac:dyDescent="0.3">
      <c r="A151" s="27">
        <v>5284</v>
      </c>
      <c r="B151" s="1" t="s">
        <v>207</v>
      </c>
      <c r="C151" s="23">
        <v>0</v>
      </c>
      <c r="D151" s="21" t="str">
        <f t="shared" si="11"/>
        <v/>
      </c>
      <c r="E151" s="1"/>
    </row>
    <row r="152" spans="1:5" ht="9.75" customHeight="1" x14ac:dyDescent="0.3">
      <c r="A152" s="27">
        <v>5285</v>
      </c>
      <c r="B152" s="1" t="s">
        <v>208</v>
      </c>
      <c r="C152" s="23">
        <v>0</v>
      </c>
      <c r="D152" s="21" t="str">
        <f t="shared" si="11"/>
        <v/>
      </c>
      <c r="E152" s="1"/>
    </row>
    <row r="153" spans="1:5" ht="9.75" customHeight="1" x14ac:dyDescent="0.3">
      <c r="A153" s="26">
        <v>5290</v>
      </c>
      <c r="B153" s="19" t="s">
        <v>209</v>
      </c>
      <c r="C153" s="20">
        <v>0</v>
      </c>
      <c r="D153" s="21" t="str">
        <f>IFERROR(C153/$C$153,"")</f>
        <v/>
      </c>
      <c r="E153" s="1"/>
    </row>
    <row r="154" spans="1:5" ht="9.75" customHeight="1" x14ac:dyDescent="0.3">
      <c r="A154" s="27">
        <v>5291</v>
      </c>
      <c r="B154" s="1" t="s">
        <v>210</v>
      </c>
      <c r="C154" s="23">
        <v>0</v>
      </c>
      <c r="D154" s="21" t="str">
        <f>IFERROR(C154/$C$153,"")</f>
        <v/>
      </c>
      <c r="E154" s="1"/>
    </row>
    <row r="155" spans="1:5" ht="9.75" customHeight="1" x14ac:dyDescent="0.3">
      <c r="A155" s="27">
        <v>5292</v>
      </c>
      <c r="B155" s="1" t="s">
        <v>211</v>
      </c>
      <c r="C155" s="23">
        <v>0</v>
      </c>
      <c r="D155" s="21" t="str">
        <f>IFERROR(C155/$C$153,"")</f>
        <v/>
      </c>
      <c r="E155" s="1"/>
    </row>
    <row r="156" spans="1:5" ht="9.75" customHeight="1" x14ac:dyDescent="0.3">
      <c r="A156" s="26">
        <v>5300</v>
      </c>
      <c r="B156" s="19" t="s">
        <v>212</v>
      </c>
      <c r="C156" s="20">
        <v>0</v>
      </c>
      <c r="D156" s="21"/>
      <c r="E156" s="1"/>
    </row>
    <row r="157" spans="1:5" ht="9.75" customHeight="1" x14ac:dyDescent="0.3">
      <c r="A157" s="26">
        <v>5310</v>
      </c>
      <c r="B157" s="19" t="s">
        <v>123</v>
      </c>
      <c r="C157" s="20">
        <v>0</v>
      </c>
      <c r="D157" s="21" t="str">
        <f>IFERROR(C157/$C$157,"")</f>
        <v/>
      </c>
      <c r="E157" s="1"/>
    </row>
    <row r="158" spans="1:5" ht="9.75" customHeight="1" x14ac:dyDescent="0.3">
      <c r="A158" s="27">
        <v>5311</v>
      </c>
      <c r="B158" s="1" t="s">
        <v>213</v>
      </c>
      <c r="C158" s="23">
        <v>0</v>
      </c>
      <c r="D158" s="21" t="str">
        <f>IFERROR(C158/$C$157,"")</f>
        <v/>
      </c>
      <c r="E158" s="1"/>
    </row>
    <row r="159" spans="1:5" ht="9.75" customHeight="1" x14ac:dyDescent="0.3">
      <c r="A159" s="27">
        <v>5312</v>
      </c>
      <c r="B159" s="1" t="s">
        <v>214</v>
      </c>
      <c r="C159" s="23">
        <v>0</v>
      </c>
      <c r="D159" s="21" t="str">
        <f>IFERROR(C159/$C$157,"")</f>
        <v/>
      </c>
      <c r="E159" s="1"/>
    </row>
    <row r="160" spans="1:5" ht="9.75" customHeight="1" x14ac:dyDescent="0.3">
      <c r="A160" s="26">
        <v>5320</v>
      </c>
      <c r="B160" s="19" t="s">
        <v>124</v>
      </c>
      <c r="C160" s="20">
        <v>0</v>
      </c>
      <c r="D160" s="21" t="str">
        <f>IFERROR(C160/$C$160,"")</f>
        <v/>
      </c>
      <c r="E160" s="1"/>
    </row>
    <row r="161" spans="1:5" ht="9.75" customHeight="1" x14ac:dyDescent="0.3">
      <c r="A161" s="27">
        <v>5321</v>
      </c>
      <c r="B161" s="1" t="s">
        <v>215</v>
      </c>
      <c r="C161" s="23">
        <v>0</v>
      </c>
      <c r="D161" s="21" t="str">
        <f>IFERROR(C161/$C$160,"")</f>
        <v/>
      </c>
      <c r="E161" s="1"/>
    </row>
    <row r="162" spans="1:5" ht="9.75" customHeight="1" x14ac:dyDescent="0.3">
      <c r="A162" s="27">
        <v>5322</v>
      </c>
      <c r="B162" s="1" t="s">
        <v>216</v>
      </c>
      <c r="C162" s="23">
        <v>0</v>
      </c>
      <c r="D162" s="21" t="str">
        <f>IFERROR(C162/$C$160,"")</f>
        <v/>
      </c>
      <c r="E162" s="1"/>
    </row>
    <row r="163" spans="1:5" ht="9.75" customHeight="1" x14ac:dyDescent="0.3">
      <c r="A163" s="26">
        <v>5330</v>
      </c>
      <c r="B163" s="19" t="s">
        <v>125</v>
      </c>
      <c r="C163" s="20">
        <v>0</v>
      </c>
      <c r="D163" s="21" t="str">
        <f>IFERROR(C163/$C$163,"")</f>
        <v/>
      </c>
      <c r="E163" s="1"/>
    </row>
    <row r="164" spans="1:5" ht="9.75" customHeight="1" x14ac:dyDescent="0.3">
      <c r="A164" s="27">
        <v>5331</v>
      </c>
      <c r="B164" s="1" t="s">
        <v>217</v>
      </c>
      <c r="C164" s="23">
        <v>0</v>
      </c>
      <c r="D164" s="21" t="str">
        <f>IFERROR(C164/$C$163,"")</f>
        <v/>
      </c>
      <c r="E164" s="1"/>
    </row>
    <row r="165" spans="1:5" ht="9.75" customHeight="1" x14ac:dyDescent="0.3">
      <c r="A165" s="27">
        <v>5332</v>
      </c>
      <c r="B165" s="1" t="s">
        <v>218</v>
      </c>
      <c r="C165" s="23">
        <v>0</v>
      </c>
      <c r="D165" s="21" t="str">
        <f>IFERROR(C165/$C$163,"")</f>
        <v/>
      </c>
      <c r="E165" s="1"/>
    </row>
    <row r="166" spans="1:5" ht="9.75" customHeight="1" x14ac:dyDescent="0.3">
      <c r="A166" s="26">
        <v>5400</v>
      </c>
      <c r="B166" s="19" t="s">
        <v>219</v>
      </c>
      <c r="C166" s="20">
        <v>0</v>
      </c>
      <c r="D166" s="21"/>
      <c r="E166" s="1"/>
    </row>
    <row r="167" spans="1:5" ht="9.75" customHeight="1" x14ac:dyDescent="0.3">
      <c r="A167" s="26">
        <v>5410</v>
      </c>
      <c r="B167" s="19" t="s">
        <v>220</v>
      </c>
      <c r="C167" s="20">
        <v>0</v>
      </c>
      <c r="D167" s="21" t="str">
        <f>IFERROR(C167/$C$167,"")</f>
        <v/>
      </c>
      <c r="E167" s="1"/>
    </row>
    <row r="168" spans="1:5" ht="9.75" customHeight="1" x14ac:dyDescent="0.3">
      <c r="A168" s="27">
        <v>5411</v>
      </c>
      <c r="B168" s="1" t="s">
        <v>221</v>
      </c>
      <c r="C168" s="23">
        <v>0</v>
      </c>
      <c r="D168" s="21" t="str">
        <f>IFERROR(C168/$C$167,"")</f>
        <v/>
      </c>
      <c r="E168" s="1"/>
    </row>
    <row r="169" spans="1:5" ht="9.75" customHeight="1" x14ac:dyDescent="0.3">
      <c r="A169" s="27">
        <v>5412</v>
      </c>
      <c r="B169" s="1" t="s">
        <v>222</v>
      </c>
      <c r="C169" s="23">
        <v>0</v>
      </c>
      <c r="D169" s="21" t="str">
        <f>IFERROR(C169/$C$167,"")</f>
        <v/>
      </c>
      <c r="E169" s="1"/>
    </row>
    <row r="170" spans="1:5" ht="9.75" customHeight="1" x14ac:dyDescent="0.3">
      <c r="A170" s="26">
        <v>5420</v>
      </c>
      <c r="B170" s="19" t="s">
        <v>223</v>
      </c>
      <c r="C170" s="20">
        <v>0</v>
      </c>
      <c r="D170" s="21" t="str">
        <f>IFERROR(C170/$C$170,"")</f>
        <v/>
      </c>
      <c r="E170" s="1"/>
    </row>
    <row r="171" spans="1:5" ht="9.75" customHeight="1" x14ac:dyDescent="0.3">
      <c r="A171" s="27">
        <v>5421</v>
      </c>
      <c r="B171" s="1" t="s">
        <v>224</v>
      </c>
      <c r="C171" s="23">
        <v>0</v>
      </c>
      <c r="D171" s="21" t="str">
        <f>IFERROR(C171/$C$170,"")</f>
        <v/>
      </c>
      <c r="E171" s="1"/>
    </row>
    <row r="172" spans="1:5" ht="9.75" customHeight="1" x14ac:dyDescent="0.3">
      <c r="A172" s="27">
        <v>5422</v>
      </c>
      <c r="B172" s="1" t="s">
        <v>225</v>
      </c>
      <c r="C172" s="23">
        <v>0</v>
      </c>
      <c r="D172" s="21" t="str">
        <f>IFERROR(C172/$C$170,"")</f>
        <v/>
      </c>
      <c r="E172" s="1"/>
    </row>
    <row r="173" spans="1:5" ht="9.75" customHeight="1" x14ac:dyDescent="0.3">
      <c r="A173" s="26">
        <v>5430</v>
      </c>
      <c r="B173" s="19" t="s">
        <v>226</v>
      </c>
      <c r="C173" s="20">
        <v>0</v>
      </c>
      <c r="D173" s="21" t="str">
        <f>IFERROR(C173/$C$173,"")</f>
        <v/>
      </c>
      <c r="E173" s="1"/>
    </row>
    <row r="174" spans="1:5" ht="9.75" customHeight="1" x14ac:dyDescent="0.3">
      <c r="A174" s="27">
        <v>5431</v>
      </c>
      <c r="B174" s="1" t="s">
        <v>227</v>
      </c>
      <c r="C174" s="23">
        <v>0</v>
      </c>
      <c r="D174" s="21" t="str">
        <f>IFERROR(C174/$C$173,"")</f>
        <v/>
      </c>
      <c r="E174" s="1"/>
    </row>
    <row r="175" spans="1:5" ht="9.75" customHeight="1" x14ac:dyDescent="0.3">
      <c r="A175" s="27">
        <v>5432</v>
      </c>
      <c r="B175" s="1" t="s">
        <v>228</v>
      </c>
      <c r="C175" s="23">
        <v>0</v>
      </c>
      <c r="D175" s="21" t="str">
        <f>IFERROR(C175/$C$173,"")</f>
        <v/>
      </c>
      <c r="E175" s="1"/>
    </row>
    <row r="176" spans="1:5" ht="9.75" customHeight="1" x14ac:dyDescent="0.3">
      <c r="A176" s="26">
        <v>5440</v>
      </c>
      <c r="B176" s="19" t="s">
        <v>229</v>
      </c>
      <c r="C176" s="20">
        <v>0</v>
      </c>
      <c r="D176" s="21" t="str">
        <f>IFERROR(C176/$C$176,"")</f>
        <v/>
      </c>
      <c r="E176" s="1"/>
    </row>
    <row r="177" spans="1:5" ht="9.75" customHeight="1" x14ac:dyDescent="0.3">
      <c r="A177" s="27">
        <v>5441</v>
      </c>
      <c r="B177" s="1" t="s">
        <v>229</v>
      </c>
      <c r="C177" s="23">
        <v>0</v>
      </c>
      <c r="D177" s="21" t="str">
        <f>IFERROR(C177/$C$176,"")</f>
        <v/>
      </c>
      <c r="E177" s="1"/>
    </row>
    <row r="178" spans="1:5" ht="9.75" customHeight="1" x14ac:dyDescent="0.3">
      <c r="A178" s="26">
        <v>5450</v>
      </c>
      <c r="B178" s="19" t="s">
        <v>230</v>
      </c>
      <c r="C178" s="20">
        <v>0</v>
      </c>
      <c r="D178" s="21" t="str">
        <f>IFERROR(C178/$C$178,"")</f>
        <v/>
      </c>
      <c r="E178" s="1"/>
    </row>
    <row r="179" spans="1:5" ht="9.75" customHeight="1" x14ac:dyDescent="0.3">
      <c r="A179" s="27">
        <v>5451</v>
      </c>
      <c r="B179" s="1" t="s">
        <v>231</v>
      </c>
      <c r="C179" s="23">
        <v>0</v>
      </c>
      <c r="D179" s="21" t="str">
        <f>IFERROR(C179/$C$178,"")</f>
        <v/>
      </c>
      <c r="E179" s="1"/>
    </row>
    <row r="180" spans="1:5" ht="9.75" customHeight="1" x14ac:dyDescent="0.3">
      <c r="A180" s="27">
        <v>5452</v>
      </c>
      <c r="B180" s="1" t="s">
        <v>232</v>
      </c>
      <c r="C180" s="23">
        <v>0</v>
      </c>
      <c r="D180" s="21" t="str">
        <f>IFERROR(C180/$C$178,"")</f>
        <v/>
      </c>
      <c r="E180" s="1"/>
    </row>
    <row r="181" spans="1:5" ht="9.75" customHeight="1" x14ac:dyDescent="0.3">
      <c r="A181" s="26">
        <v>5500</v>
      </c>
      <c r="B181" s="19" t="s">
        <v>233</v>
      </c>
      <c r="C181" s="20">
        <f>+C182</f>
        <v>526857.11</v>
      </c>
      <c r="D181" s="21"/>
      <c r="E181" s="1"/>
    </row>
    <row r="182" spans="1:5" ht="9.75" customHeight="1" x14ac:dyDescent="0.3">
      <c r="A182" s="26">
        <v>5510</v>
      </c>
      <c r="B182" s="19" t="s">
        <v>234</v>
      </c>
      <c r="C182" s="20">
        <f>+SUM(C183:C190)</f>
        <v>526857.11</v>
      </c>
      <c r="D182" s="21">
        <f t="shared" ref="D182:D190" si="12">IFERROR(C182/$C$182,"")</f>
        <v>1</v>
      </c>
      <c r="E182" s="1"/>
    </row>
    <row r="183" spans="1:5" ht="9.75" customHeight="1" x14ac:dyDescent="0.3">
      <c r="A183" s="27">
        <v>5511</v>
      </c>
      <c r="B183" s="1" t="s">
        <v>235</v>
      </c>
      <c r="C183" s="23">
        <v>0</v>
      </c>
      <c r="D183" s="21">
        <f t="shared" si="12"/>
        <v>0</v>
      </c>
      <c r="E183" s="1"/>
    </row>
    <row r="184" spans="1:5" ht="9.75" customHeight="1" x14ac:dyDescent="0.3">
      <c r="A184" s="27">
        <v>5512</v>
      </c>
      <c r="B184" s="1" t="s">
        <v>236</v>
      </c>
      <c r="C184" s="23">
        <v>0</v>
      </c>
      <c r="D184" s="21">
        <f t="shared" si="12"/>
        <v>0</v>
      </c>
      <c r="E184" s="1"/>
    </row>
    <row r="185" spans="1:5" ht="9.75" customHeight="1" x14ac:dyDescent="0.3">
      <c r="A185" s="27">
        <v>5513</v>
      </c>
      <c r="B185" s="1" t="s">
        <v>237</v>
      </c>
      <c r="C185" s="23">
        <v>166658.76</v>
      </c>
      <c r="D185" s="21">
        <f t="shared" si="12"/>
        <v>0.31632629955397207</v>
      </c>
      <c r="E185" s="1"/>
    </row>
    <row r="186" spans="1:5" ht="9.75" customHeight="1" x14ac:dyDescent="0.3">
      <c r="A186" s="27">
        <v>5514</v>
      </c>
      <c r="B186" s="1" t="s">
        <v>238</v>
      </c>
      <c r="C186" s="23">
        <v>0</v>
      </c>
      <c r="D186" s="21">
        <f t="shared" si="12"/>
        <v>0</v>
      </c>
      <c r="E186" s="1"/>
    </row>
    <row r="187" spans="1:5" ht="9.75" customHeight="1" x14ac:dyDescent="0.3">
      <c r="A187" s="27">
        <v>5515</v>
      </c>
      <c r="B187" s="1" t="s">
        <v>239</v>
      </c>
      <c r="C187" s="23">
        <v>328833.89</v>
      </c>
      <c r="D187" s="21">
        <f t="shared" si="12"/>
        <v>0.62414245486788633</v>
      </c>
      <c r="E187" s="1"/>
    </row>
    <row r="188" spans="1:5" ht="9.75" customHeight="1" x14ac:dyDescent="0.3">
      <c r="A188" s="27">
        <v>5516</v>
      </c>
      <c r="B188" s="1" t="s">
        <v>240</v>
      </c>
      <c r="C188" s="23">
        <v>0</v>
      </c>
      <c r="D188" s="21">
        <f t="shared" si="12"/>
        <v>0</v>
      </c>
      <c r="E188" s="1"/>
    </row>
    <row r="189" spans="1:5" ht="9.75" customHeight="1" x14ac:dyDescent="0.3">
      <c r="A189" s="27">
        <v>5517</v>
      </c>
      <c r="B189" s="1" t="s">
        <v>241</v>
      </c>
      <c r="C189" s="23">
        <v>31364.46</v>
      </c>
      <c r="D189" s="21">
        <f t="shared" si="12"/>
        <v>5.953124557814167E-2</v>
      </c>
      <c r="E189" s="1"/>
    </row>
    <row r="190" spans="1:5" ht="9.75" customHeight="1" x14ac:dyDescent="0.3">
      <c r="A190" s="27">
        <v>5518</v>
      </c>
      <c r="B190" s="1" t="s">
        <v>242</v>
      </c>
      <c r="C190" s="23">
        <v>0</v>
      </c>
      <c r="D190" s="21">
        <f t="shared" si="12"/>
        <v>0</v>
      </c>
      <c r="E190" s="1"/>
    </row>
    <row r="191" spans="1:5" ht="9.75" customHeight="1" x14ac:dyDescent="0.3">
      <c r="A191" s="26">
        <v>5520</v>
      </c>
      <c r="B191" s="19" t="s">
        <v>243</v>
      </c>
      <c r="C191" s="20">
        <v>0</v>
      </c>
      <c r="D191" s="21" t="str">
        <f>IFERROR(C191/$C$191,"")</f>
        <v/>
      </c>
      <c r="E191" s="1"/>
    </row>
    <row r="192" spans="1:5" ht="9.75" customHeight="1" x14ac:dyDescent="0.3">
      <c r="A192" s="27">
        <v>5521</v>
      </c>
      <c r="B192" s="1" t="s">
        <v>244</v>
      </c>
      <c r="C192" s="23">
        <v>0</v>
      </c>
      <c r="D192" s="21" t="str">
        <f>IFERROR(C192/$C$191,"")</f>
        <v/>
      </c>
      <c r="E192" s="1"/>
    </row>
    <row r="193" spans="1:5" ht="9.75" customHeight="1" x14ac:dyDescent="0.3">
      <c r="A193" s="27">
        <v>5522</v>
      </c>
      <c r="B193" s="1" t="s">
        <v>245</v>
      </c>
      <c r="C193" s="23">
        <v>0</v>
      </c>
      <c r="D193" s="21" t="str">
        <f>IFERROR(C193/$C$191,"")</f>
        <v/>
      </c>
      <c r="E193" s="1"/>
    </row>
    <row r="194" spans="1:5" ht="9.75" customHeight="1" x14ac:dyDescent="0.3">
      <c r="A194" s="26">
        <v>5530</v>
      </c>
      <c r="B194" s="19" t="s">
        <v>246</v>
      </c>
      <c r="C194" s="20">
        <v>0</v>
      </c>
      <c r="D194" s="21" t="str">
        <f t="shared" ref="D194:D199" si="13">IFERROR(C194/$C$194,"")</f>
        <v/>
      </c>
      <c r="E194" s="1"/>
    </row>
    <row r="195" spans="1:5" ht="9.75" customHeight="1" x14ac:dyDescent="0.3">
      <c r="A195" s="27">
        <v>5531</v>
      </c>
      <c r="B195" s="1" t="s">
        <v>247</v>
      </c>
      <c r="C195" s="23">
        <v>0</v>
      </c>
      <c r="D195" s="21" t="str">
        <f t="shared" si="13"/>
        <v/>
      </c>
      <c r="E195" s="1"/>
    </row>
    <row r="196" spans="1:5" ht="9.75" customHeight="1" x14ac:dyDescent="0.3">
      <c r="A196" s="27">
        <v>5532</v>
      </c>
      <c r="B196" s="1" t="s">
        <v>248</v>
      </c>
      <c r="C196" s="23">
        <v>0</v>
      </c>
      <c r="D196" s="21" t="str">
        <f t="shared" si="13"/>
        <v/>
      </c>
      <c r="E196" s="1"/>
    </row>
    <row r="197" spans="1:5" ht="9.75" customHeight="1" x14ac:dyDescent="0.3">
      <c r="A197" s="27">
        <v>5533</v>
      </c>
      <c r="B197" s="1" t="s">
        <v>249</v>
      </c>
      <c r="C197" s="23">
        <v>0</v>
      </c>
      <c r="D197" s="21" t="str">
        <f t="shared" si="13"/>
        <v/>
      </c>
      <c r="E197" s="1"/>
    </row>
    <row r="198" spans="1:5" ht="9.75" customHeight="1" x14ac:dyDescent="0.3">
      <c r="A198" s="27">
        <v>5534</v>
      </c>
      <c r="B198" s="1" t="s">
        <v>250</v>
      </c>
      <c r="C198" s="23">
        <v>0</v>
      </c>
      <c r="D198" s="21" t="str">
        <f t="shared" si="13"/>
        <v/>
      </c>
      <c r="E198" s="1"/>
    </row>
    <row r="199" spans="1:5" ht="9.75" customHeight="1" x14ac:dyDescent="0.3">
      <c r="A199" s="27">
        <v>5535</v>
      </c>
      <c r="B199" s="1" t="s">
        <v>251</v>
      </c>
      <c r="C199" s="23">
        <v>0</v>
      </c>
      <c r="D199" s="21" t="str">
        <f t="shared" si="13"/>
        <v/>
      </c>
      <c r="E199" s="1"/>
    </row>
    <row r="200" spans="1:5" ht="9.75" customHeight="1" x14ac:dyDescent="0.3">
      <c r="A200" s="26">
        <v>5590</v>
      </c>
      <c r="B200" s="19" t="s">
        <v>252</v>
      </c>
      <c r="C200" s="20">
        <v>0</v>
      </c>
      <c r="D200" s="21" t="str">
        <f t="shared" ref="D200:D209" si="14">IFERROR(C200/$C$200,"")</f>
        <v/>
      </c>
      <c r="E200" s="1"/>
    </row>
    <row r="201" spans="1:5" ht="9.75" customHeight="1" x14ac:dyDescent="0.3">
      <c r="A201" s="27">
        <v>5591</v>
      </c>
      <c r="B201" s="1" t="s">
        <v>253</v>
      </c>
      <c r="C201" s="23">
        <v>0</v>
      </c>
      <c r="D201" s="21" t="str">
        <f t="shared" si="14"/>
        <v/>
      </c>
      <c r="E201" s="1"/>
    </row>
    <row r="202" spans="1:5" ht="9.75" customHeight="1" x14ac:dyDescent="0.3">
      <c r="A202" s="27">
        <v>5592</v>
      </c>
      <c r="B202" s="1" t="s">
        <v>254</v>
      </c>
      <c r="C202" s="23">
        <v>0</v>
      </c>
      <c r="D202" s="21" t="str">
        <f t="shared" si="14"/>
        <v/>
      </c>
      <c r="E202" s="1"/>
    </row>
    <row r="203" spans="1:5" ht="9.75" customHeight="1" x14ac:dyDescent="0.3">
      <c r="A203" s="27">
        <v>5593</v>
      </c>
      <c r="B203" s="1" t="s">
        <v>255</v>
      </c>
      <c r="C203" s="23">
        <v>0</v>
      </c>
      <c r="D203" s="21" t="str">
        <f t="shared" si="14"/>
        <v/>
      </c>
      <c r="E203" s="1"/>
    </row>
    <row r="204" spans="1:5" ht="9.75" customHeight="1" x14ac:dyDescent="0.3">
      <c r="A204" s="27">
        <v>5594</v>
      </c>
      <c r="B204" s="1" t="s">
        <v>256</v>
      </c>
      <c r="C204" s="23">
        <v>0</v>
      </c>
      <c r="D204" s="21" t="str">
        <f t="shared" si="14"/>
        <v/>
      </c>
      <c r="E204" s="1"/>
    </row>
    <row r="205" spans="1:5" ht="9.75" customHeight="1" x14ac:dyDescent="0.3">
      <c r="A205" s="27">
        <v>5595</v>
      </c>
      <c r="B205" s="1" t="s">
        <v>257</v>
      </c>
      <c r="C205" s="23">
        <v>0</v>
      </c>
      <c r="D205" s="21" t="str">
        <f t="shared" si="14"/>
        <v/>
      </c>
      <c r="E205" s="1"/>
    </row>
    <row r="206" spans="1:5" ht="9.75" customHeight="1" x14ac:dyDescent="0.3">
      <c r="A206" s="27">
        <v>5596</v>
      </c>
      <c r="B206" s="1" t="s">
        <v>149</v>
      </c>
      <c r="C206" s="23">
        <v>0</v>
      </c>
      <c r="D206" s="21" t="str">
        <f t="shared" si="14"/>
        <v/>
      </c>
      <c r="E206" s="1"/>
    </row>
    <row r="207" spans="1:5" ht="9.75" customHeight="1" x14ac:dyDescent="0.3">
      <c r="A207" s="27">
        <v>5597</v>
      </c>
      <c r="B207" s="1" t="s">
        <v>258</v>
      </c>
      <c r="C207" s="23">
        <v>0</v>
      </c>
      <c r="D207" s="21" t="str">
        <f t="shared" si="14"/>
        <v/>
      </c>
      <c r="E207" s="1"/>
    </row>
    <row r="208" spans="1:5" ht="9.75" customHeight="1" x14ac:dyDescent="0.3">
      <c r="A208" s="27">
        <v>5598</v>
      </c>
      <c r="B208" s="1" t="s">
        <v>259</v>
      </c>
      <c r="C208" s="23">
        <v>0</v>
      </c>
      <c r="D208" s="21" t="str">
        <f t="shared" si="14"/>
        <v/>
      </c>
      <c r="E208" s="1"/>
    </row>
    <row r="209" spans="1:5" ht="9.75" customHeight="1" x14ac:dyDescent="0.3">
      <c r="A209" s="27">
        <v>5599</v>
      </c>
      <c r="B209" s="1" t="s">
        <v>260</v>
      </c>
      <c r="C209" s="23">
        <v>0</v>
      </c>
      <c r="D209" s="21" t="str">
        <f t="shared" si="14"/>
        <v/>
      </c>
      <c r="E209" s="1"/>
    </row>
    <row r="210" spans="1:5" ht="9.75" customHeight="1" x14ac:dyDescent="0.3">
      <c r="A210" s="26">
        <v>5600</v>
      </c>
      <c r="B210" s="19" t="s">
        <v>261</v>
      </c>
      <c r="C210" s="20">
        <v>0</v>
      </c>
      <c r="D210" s="21"/>
      <c r="E210" s="1"/>
    </row>
    <row r="211" spans="1:5" ht="9.75" customHeight="1" x14ac:dyDescent="0.3">
      <c r="A211" s="26">
        <v>5610</v>
      </c>
      <c r="B211" s="19" t="s">
        <v>262</v>
      </c>
      <c r="C211" s="20">
        <v>0</v>
      </c>
      <c r="D211" s="21" t="str">
        <f>IFERROR(C211/$C$211,"")</f>
        <v/>
      </c>
      <c r="E211" s="1"/>
    </row>
    <row r="212" spans="1:5" ht="9.75" customHeight="1" x14ac:dyDescent="0.3">
      <c r="A212" s="27">
        <v>5611</v>
      </c>
      <c r="B212" s="1" t="s">
        <v>263</v>
      </c>
      <c r="C212" s="23">
        <v>0</v>
      </c>
      <c r="D212" s="21" t="str">
        <f>IFERROR(C212/$C$211,"")</f>
        <v/>
      </c>
      <c r="E212" s="1"/>
    </row>
    <row r="213" spans="1:5" ht="9.75" customHeight="1" x14ac:dyDescent="0.3">
      <c r="A213" s="16"/>
      <c r="B213" s="16"/>
      <c r="C213" s="16"/>
      <c r="D213" s="17"/>
      <c r="E213" s="16"/>
    </row>
    <row r="214" spans="1:5" ht="9.75" customHeight="1" x14ac:dyDescent="0.3">
      <c r="A214" s="16"/>
      <c r="B214" s="16" t="s">
        <v>66</v>
      </c>
      <c r="C214" s="16"/>
      <c r="D214" s="17"/>
      <c r="E214" s="16"/>
    </row>
    <row r="216" spans="1:5" ht="15" customHeight="1" x14ac:dyDescent="0.3">
      <c r="C216" s="103"/>
    </row>
    <row r="217" spans="1:5" ht="21.6" x14ac:dyDescent="0.3">
      <c r="B217" s="24" t="str">
        <f>+'Notas a los Edos Financieros'!B47</f>
        <v>"DIRECTORA ADMINISTRATIVA
CLAUDIA ANGÉLICA DURAN HERNÁNDEZ"</v>
      </c>
    </row>
    <row r="218" spans="1:5" ht="15" customHeight="1" x14ac:dyDescent="0.3">
      <c r="B218" s="24"/>
    </row>
    <row r="220" spans="1:5" ht="21.6" x14ac:dyDescent="0.3">
      <c r="B220" s="24" t="s">
        <v>588</v>
      </c>
    </row>
  </sheetData>
  <autoFilter ref="A93:C212" xr:uid="{00000000-0009-0000-0000-000001000000}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scale="63" fitToHeight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79"/>
  <sheetViews>
    <sheetView topLeftCell="A169" workbookViewId="0">
      <selection sqref="A1:J180"/>
    </sheetView>
  </sheetViews>
  <sheetFormatPr baseColWidth="10" defaultColWidth="14.44140625" defaultRowHeight="15" customHeight="1" x14ac:dyDescent="0.3"/>
  <cols>
    <col min="1" max="1" width="10" customWidth="1"/>
    <col min="2" max="2" width="64.5546875" customWidth="1"/>
    <col min="3" max="3" width="16.44140625" customWidth="1"/>
    <col min="4" max="4" width="19.109375" customWidth="1"/>
    <col min="5" max="5" width="24.5546875" customWidth="1"/>
    <col min="6" max="6" width="22.88671875" customWidth="1"/>
    <col min="7" max="8" width="16.88671875" customWidth="1"/>
    <col min="9" max="9" width="13.88671875" customWidth="1"/>
    <col min="10" max="10" width="23.88671875" customWidth="1"/>
    <col min="11" max="26" width="9.109375" customWidth="1"/>
  </cols>
  <sheetData>
    <row r="1" spans="1:8" ht="11.25" customHeight="1" x14ac:dyDescent="0.3">
      <c r="A1" s="121" t="str">
        <f>'Notas a los Edos Financieros'!A1</f>
        <v>Instituto Municipal de las Mujeres</v>
      </c>
      <c r="B1" s="115"/>
      <c r="C1" s="115"/>
      <c r="D1" s="115"/>
      <c r="E1" s="115"/>
      <c r="F1" s="115"/>
      <c r="G1" s="89" t="s">
        <v>0</v>
      </c>
      <c r="H1" s="81">
        <f>'Notas a los Edos Financieros'!D1</f>
        <v>2025</v>
      </c>
    </row>
    <row r="2" spans="1:8" ht="11.25" customHeight="1" x14ac:dyDescent="0.3">
      <c r="A2" s="121" t="s">
        <v>264</v>
      </c>
      <c r="B2" s="115"/>
      <c r="C2" s="115"/>
      <c r="D2" s="115"/>
      <c r="E2" s="115"/>
      <c r="F2" s="115"/>
      <c r="G2" s="89" t="s">
        <v>2</v>
      </c>
      <c r="H2" s="81" t="str">
        <f>'Notas a los Edos Financieros'!D2</f>
        <v>Trimestral</v>
      </c>
    </row>
    <row r="3" spans="1:8" ht="11.25" customHeight="1" x14ac:dyDescent="0.3">
      <c r="A3" s="121" t="str">
        <f>'Notas a los Edos Financieros'!A3</f>
        <v>Del 01 de Enero al 31 de Marzo de 2025</v>
      </c>
      <c r="B3" s="115"/>
      <c r="C3" s="115"/>
      <c r="D3" s="115"/>
      <c r="E3" s="115"/>
      <c r="F3" s="115"/>
      <c r="G3" s="89" t="s">
        <v>4</v>
      </c>
      <c r="H3" s="81" t="str">
        <f>'Notas a los Edos Financieros'!D3</f>
        <v>Cuenta Pública</v>
      </c>
    </row>
    <row r="4" spans="1:8" ht="11.25" customHeight="1" x14ac:dyDescent="0.3">
      <c r="A4" s="120" t="s">
        <v>5</v>
      </c>
      <c r="B4" s="115"/>
      <c r="C4" s="115"/>
      <c r="D4" s="115"/>
      <c r="E4" s="115"/>
      <c r="F4" s="115"/>
      <c r="G4" s="89"/>
      <c r="H4" s="81"/>
    </row>
    <row r="5" spans="1:8" ht="9.75" customHeight="1" x14ac:dyDescent="0.3">
      <c r="A5" s="83" t="s">
        <v>68</v>
      </c>
      <c r="B5" s="84"/>
      <c r="C5" s="84"/>
      <c r="D5" s="84"/>
      <c r="E5" s="84"/>
      <c r="F5" s="84"/>
      <c r="G5" s="84"/>
      <c r="H5" s="84"/>
    </row>
    <row r="6" spans="1:8" ht="9.75" customHeight="1" x14ac:dyDescent="0.3">
      <c r="A6" s="16"/>
      <c r="B6" s="16"/>
      <c r="C6" s="16"/>
      <c r="D6" s="16"/>
      <c r="E6" s="16"/>
      <c r="F6" s="16"/>
      <c r="G6" s="16"/>
      <c r="H6" s="16"/>
    </row>
    <row r="7" spans="1:8" ht="9.75" customHeight="1" x14ac:dyDescent="0.3">
      <c r="A7" s="84" t="s">
        <v>265</v>
      </c>
      <c r="B7" s="84"/>
      <c r="C7" s="84"/>
      <c r="D7" s="84"/>
      <c r="E7" s="84"/>
      <c r="F7" s="84"/>
      <c r="G7" s="84"/>
      <c r="H7" s="84"/>
    </row>
    <row r="8" spans="1:8" ht="9.75" customHeight="1" x14ac:dyDescent="0.3">
      <c r="A8" s="86" t="s">
        <v>70</v>
      </c>
      <c r="B8" s="86" t="s">
        <v>71</v>
      </c>
      <c r="C8" s="86" t="s">
        <v>72</v>
      </c>
      <c r="D8" s="86" t="s">
        <v>266</v>
      </c>
      <c r="E8" s="86"/>
      <c r="F8" s="86"/>
      <c r="G8" s="86"/>
      <c r="H8" s="86"/>
    </row>
    <row r="9" spans="1:8" ht="9.75" customHeight="1" x14ac:dyDescent="0.3">
      <c r="A9" s="28">
        <v>1114</v>
      </c>
      <c r="B9" s="16" t="s">
        <v>267</v>
      </c>
      <c r="C9" s="29">
        <v>0</v>
      </c>
      <c r="D9" s="16"/>
      <c r="E9" s="16"/>
      <c r="F9" s="16"/>
      <c r="G9" s="16"/>
      <c r="H9" s="16"/>
    </row>
    <row r="10" spans="1:8" ht="9.75" customHeight="1" x14ac:dyDescent="0.3">
      <c r="A10" s="28">
        <v>1115</v>
      </c>
      <c r="B10" s="16" t="s">
        <v>268</v>
      </c>
      <c r="C10" s="29">
        <v>0</v>
      </c>
      <c r="D10" s="16"/>
      <c r="E10" s="16"/>
      <c r="F10" s="16"/>
      <c r="G10" s="16"/>
      <c r="H10" s="16"/>
    </row>
    <row r="11" spans="1:8" ht="9.75" customHeight="1" x14ac:dyDescent="0.3">
      <c r="A11" s="28">
        <v>1121</v>
      </c>
      <c r="B11" s="16" t="s">
        <v>269</v>
      </c>
      <c r="C11" s="29">
        <v>0</v>
      </c>
      <c r="D11" s="16"/>
      <c r="E11" s="16"/>
      <c r="F11" s="16"/>
      <c r="G11" s="16"/>
      <c r="H11" s="16"/>
    </row>
    <row r="12" spans="1:8" ht="9.75" customHeight="1" x14ac:dyDescent="0.3">
      <c r="A12" s="16"/>
      <c r="B12" s="16"/>
      <c r="C12" s="16"/>
      <c r="D12" s="16"/>
      <c r="E12" s="16"/>
      <c r="F12" s="16"/>
      <c r="G12" s="16"/>
      <c r="H12" s="16"/>
    </row>
    <row r="13" spans="1:8" ht="9.75" customHeight="1" x14ac:dyDescent="0.3">
      <c r="A13" s="84" t="s">
        <v>270</v>
      </c>
      <c r="B13" s="84"/>
      <c r="C13" s="84"/>
      <c r="D13" s="84"/>
      <c r="E13" s="84"/>
      <c r="F13" s="84"/>
      <c r="G13" s="84"/>
      <c r="H13" s="84"/>
    </row>
    <row r="14" spans="1:8" ht="9.75" customHeight="1" x14ac:dyDescent="0.3">
      <c r="A14" s="86" t="s">
        <v>70</v>
      </c>
      <c r="B14" s="86" t="s">
        <v>71</v>
      </c>
      <c r="C14" s="86" t="s">
        <v>72</v>
      </c>
      <c r="D14" s="86">
        <v>2024</v>
      </c>
      <c r="E14" s="86">
        <v>2023</v>
      </c>
      <c r="F14" s="86">
        <v>2022</v>
      </c>
      <c r="G14" s="86">
        <v>2021</v>
      </c>
      <c r="H14" s="86" t="s">
        <v>271</v>
      </c>
    </row>
    <row r="15" spans="1:8" ht="9.75" customHeight="1" x14ac:dyDescent="0.3">
      <c r="A15" s="28">
        <v>1122</v>
      </c>
      <c r="B15" s="16" t="s">
        <v>272</v>
      </c>
      <c r="C15" s="29">
        <v>641894.82999999996</v>
      </c>
      <c r="D15" s="29">
        <v>0</v>
      </c>
      <c r="E15" s="29">
        <v>0</v>
      </c>
      <c r="F15" s="29">
        <v>0</v>
      </c>
      <c r="G15" s="29">
        <v>0</v>
      </c>
      <c r="H15" s="16"/>
    </row>
    <row r="16" spans="1:8" ht="9.75" customHeight="1" x14ac:dyDescent="0.3">
      <c r="A16" s="28">
        <v>1124</v>
      </c>
      <c r="B16" s="16" t="s">
        <v>273</v>
      </c>
      <c r="C16" s="29">
        <v>0.4</v>
      </c>
      <c r="D16" s="29">
        <v>0</v>
      </c>
      <c r="E16" s="29">
        <v>0</v>
      </c>
      <c r="F16" s="29">
        <v>0</v>
      </c>
      <c r="G16" s="29">
        <v>0</v>
      </c>
      <c r="H16" s="16"/>
    </row>
    <row r="18" spans="1:8" ht="9.75" customHeight="1" x14ac:dyDescent="0.3">
      <c r="A18" s="84" t="s">
        <v>274</v>
      </c>
      <c r="B18" s="84"/>
      <c r="C18" s="84"/>
      <c r="D18" s="84"/>
      <c r="E18" s="84"/>
      <c r="F18" s="84"/>
      <c r="G18" s="84"/>
      <c r="H18" s="84"/>
    </row>
    <row r="19" spans="1:8" ht="9.75" customHeight="1" x14ac:dyDescent="0.3">
      <c r="A19" s="86" t="s">
        <v>70</v>
      </c>
      <c r="B19" s="86" t="s">
        <v>71</v>
      </c>
      <c r="C19" s="86" t="s">
        <v>72</v>
      </c>
      <c r="D19" s="86" t="s">
        <v>275</v>
      </c>
      <c r="E19" s="86" t="s">
        <v>276</v>
      </c>
      <c r="F19" s="86" t="s">
        <v>277</v>
      </c>
      <c r="G19" s="86" t="s">
        <v>278</v>
      </c>
      <c r="H19" s="86" t="s">
        <v>279</v>
      </c>
    </row>
    <row r="20" spans="1:8" ht="9.75" customHeight="1" x14ac:dyDescent="0.3">
      <c r="A20" s="28">
        <v>1123</v>
      </c>
      <c r="B20" s="16" t="s">
        <v>280</v>
      </c>
      <c r="C20" s="29">
        <v>31024.2</v>
      </c>
      <c r="D20" s="29">
        <v>0</v>
      </c>
      <c r="E20" s="29">
        <v>0</v>
      </c>
      <c r="F20" s="29">
        <v>0</v>
      </c>
      <c r="G20" s="29">
        <v>0</v>
      </c>
      <c r="H20" s="16"/>
    </row>
    <row r="21" spans="1:8" ht="9.75" customHeight="1" x14ac:dyDescent="0.3">
      <c r="A21" s="28">
        <v>1125</v>
      </c>
      <c r="B21" s="16" t="s">
        <v>281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16"/>
    </row>
    <row r="22" spans="1:8" ht="9.75" customHeight="1" x14ac:dyDescent="0.3">
      <c r="A22" s="27">
        <v>1126</v>
      </c>
      <c r="B22" s="1" t="s">
        <v>282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16"/>
    </row>
    <row r="23" spans="1:8" ht="9.75" customHeight="1" x14ac:dyDescent="0.3">
      <c r="A23" s="27">
        <v>1129</v>
      </c>
      <c r="B23" s="1" t="s">
        <v>283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16"/>
    </row>
    <row r="24" spans="1:8" ht="9.75" customHeight="1" x14ac:dyDescent="0.3">
      <c r="A24" s="28">
        <v>1131</v>
      </c>
      <c r="B24" s="16" t="s">
        <v>284</v>
      </c>
      <c r="C24" s="29">
        <v>0</v>
      </c>
      <c r="D24" s="29">
        <f>+C24</f>
        <v>0</v>
      </c>
      <c r="E24" s="29">
        <v>0</v>
      </c>
      <c r="F24" s="29">
        <v>0</v>
      </c>
      <c r="G24" s="29">
        <v>0</v>
      </c>
      <c r="H24" s="16"/>
    </row>
    <row r="25" spans="1:8" ht="9.75" customHeight="1" x14ac:dyDescent="0.3">
      <c r="A25" s="28">
        <v>1132</v>
      </c>
      <c r="B25" s="16" t="s">
        <v>285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16"/>
    </row>
    <row r="26" spans="1:8" ht="9.75" customHeight="1" x14ac:dyDescent="0.3">
      <c r="A26" s="28">
        <v>1133</v>
      </c>
      <c r="B26" s="16" t="s">
        <v>286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16"/>
    </row>
    <row r="27" spans="1:8" ht="9.75" customHeight="1" x14ac:dyDescent="0.3">
      <c r="A27" s="28">
        <v>1134</v>
      </c>
      <c r="B27" s="16" t="s">
        <v>287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16"/>
    </row>
    <row r="28" spans="1:8" ht="9.75" customHeight="1" x14ac:dyDescent="0.3">
      <c r="A28" s="28">
        <v>1139</v>
      </c>
      <c r="B28" s="16" t="s">
        <v>288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16"/>
    </row>
    <row r="29" spans="1:8" ht="9.75" customHeight="1" x14ac:dyDescent="0.3">
      <c r="A29" s="16"/>
      <c r="B29" s="16"/>
      <c r="C29" s="16"/>
      <c r="D29" s="16"/>
      <c r="E29" s="16"/>
      <c r="F29" s="16"/>
      <c r="G29" s="16"/>
      <c r="H29" s="16"/>
    </row>
    <row r="30" spans="1:8" ht="9.75" customHeight="1" x14ac:dyDescent="0.3">
      <c r="A30" s="84" t="s">
        <v>289</v>
      </c>
      <c r="B30" s="84"/>
      <c r="C30" s="84"/>
      <c r="D30" s="84"/>
      <c r="E30" s="84"/>
      <c r="F30" s="84"/>
      <c r="G30" s="84"/>
      <c r="H30" s="84"/>
    </row>
    <row r="31" spans="1:8" ht="9.75" customHeight="1" x14ac:dyDescent="0.3">
      <c r="A31" s="86" t="s">
        <v>70</v>
      </c>
      <c r="B31" s="86" t="s">
        <v>71</v>
      </c>
      <c r="C31" s="86" t="s">
        <v>72</v>
      </c>
      <c r="D31" s="86" t="s">
        <v>290</v>
      </c>
      <c r="E31" s="86" t="s">
        <v>291</v>
      </c>
      <c r="F31" s="86" t="s">
        <v>292</v>
      </c>
      <c r="G31" s="86"/>
      <c r="H31" s="86"/>
    </row>
    <row r="32" spans="1:8" ht="9.75" customHeight="1" x14ac:dyDescent="0.3">
      <c r="A32" s="28">
        <v>1140</v>
      </c>
      <c r="B32" s="16" t="s">
        <v>293</v>
      </c>
      <c r="C32" s="29">
        <v>0</v>
      </c>
      <c r="D32" s="16"/>
      <c r="E32" s="16"/>
      <c r="F32" s="16"/>
      <c r="G32" s="16"/>
      <c r="H32" s="16"/>
    </row>
    <row r="33" spans="1:6" ht="9.75" customHeight="1" x14ac:dyDescent="0.3">
      <c r="A33" s="28">
        <v>1141</v>
      </c>
      <c r="B33" s="16" t="s">
        <v>294</v>
      </c>
      <c r="C33" s="29">
        <v>0</v>
      </c>
      <c r="D33" s="16"/>
      <c r="E33" s="16"/>
      <c r="F33" s="16"/>
    </row>
    <row r="34" spans="1:6" ht="9.75" customHeight="1" x14ac:dyDescent="0.3">
      <c r="A34" s="28">
        <v>1142</v>
      </c>
      <c r="B34" s="16" t="s">
        <v>295</v>
      </c>
      <c r="C34" s="29">
        <v>0</v>
      </c>
      <c r="D34" s="16"/>
      <c r="E34" s="16"/>
      <c r="F34" s="16"/>
    </row>
    <row r="35" spans="1:6" ht="9.75" customHeight="1" x14ac:dyDescent="0.3">
      <c r="A35" s="28">
        <v>1143</v>
      </c>
      <c r="B35" s="16" t="s">
        <v>296</v>
      </c>
      <c r="C35" s="29">
        <v>0</v>
      </c>
      <c r="D35" s="16"/>
      <c r="E35" s="16"/>
      <c r="F35" s="16"/>
    </row>
    <row r="36" spans="1:6" ht="9.75" customHeight="1" x14ac:dyDescent="0.3">
      <c r="A36" s="28">
        <v>1144</v>
      </c>
      <c r="B36" s="16" t="s">
        <v>297</v>
      </c>
      <c r="C36" s="29">
        <v>0</v>
      </c>
      <c r="D36" s="16"/>
      <c r="E36" s="16"/>
      <c r="F36" s="16"/>
    </row>
    <row r="37" spans="1:6" ht="9.75" customHeight="1" x14ac:dyDescent="0.3">
      <c r="A37" s="28">
        <v>1145</v>
      </c>
      <c r="B37" s="16" t="s">
        <v>298</v>
      </c>
      <c r="C37" s="29">
        <v>0</v>
      </c>
      <c r="D37" s="16"/>
      <c r="E37" s="16"/>
      <c r="F37" s="16"/>
    </row>
    <row r="38" spans="1:6" ht="9.75" customHeight="1" x14ac:dyDescent="0.3">
      <c r="A38" s="16"/>
      <c r="B38" s="16"/>
      <c r="C38" s="16"/>
      <c r="D38" s="16"/>
      <c r="E38" s="16"/>
      <c r="F38" s="16"/>
    </row>
    <row r="39" spans="1:6" ht="9.75" customHeight="1" x14ac:dyDescent="0.3">
      <c r="A39" s="84" t="s">
        <v>299</v>
      </c>
      <c r="B39" s="84"/>
      <c r="C39" s="84"/>
      <c r="D39" s="84"/>
      <c r="E39" s="84"/>
      <c r="F39" s="84"/>
    </row>
    <row r="40" spans="1:6" ht="9.75" customHeight="1" x14ac:dyDescent="0.3">
      <c r="A40" s="86" t="s">
        <v>70</v>
      </c>
      <c r="B40" s="86" t="s">
        <v>71</v>
      </c>
      <c r="C40" s="86" t="s">
        <v>72</v>
      </c>
      <c r="D40" s="86" t="s">
        <v>291</v>
      </c>
      <c r="E40" s="86" t="s">
        <v>300</v>
      </c>
      <c r="F40" s="86" t="s">
        <v>292</v>
      </c>
    </row>
    <row r="41" spans="1:6" ht="9.75" customHeight="1" x14ac:dyDescent="0.3">
      <c r="A41" s="28">
        <v>1150</v>
      </c>
      <c r="B41" s="16" t="s">
        <v>301</v>
      </c>
      <c r="C41" s="29">
        <v>0</v>
      </c>
      <c r="D41" s="16"/>
      <c r="E41" s="16"/>
      <c r="F41" s="16"/>
    </row>
    <row r="42" spans="1:6" ht="9.75" customHeight="1" x14ac:dyDescent="0.3">
      <c r="A42" s="28">
        <v>1151</v>
      </c>
      <c r="B42" s="16" t="s">
        <v>302</v>
      </c>
      <c r="C42" s="29">
        <v>0</v>
      </c>
      <c r="D42" s="16"/>
      <c r="E42" s="16"/>
      <c r="F42" s="16"/>
    </row>
    <row r="43" spans="1:6" ht="9.75" customHeight="1" x14ac:dyDescent="0.3">
      <c r="A43" s="16"/>
      <c r="B43" s="16"/>
      <c r="C43" s="16"/>
      <c r="D43" s="16"/>
      <c r="E43" s="16"/>
      <c r="F43" s="16"/>
    </row>
    <row r="44" spans="1:6" ht="9.75" customHeight="1" x14ac:dyDescent="0.3">
      <c r="A44" s="84" t="s">
        <v>303</v>
      </c>
      <c r="B44" s="84"/>
      <c r="C44" s="84"/>
      <c r="D44" s="84"/>
      <c r="E44" s="84"/>
      <c r="F44" s="84"/>
    </row>
    <row r="45" spans="1:6" ht="9.75" customHeight="1" x14ac:dyDescent="0.3">
      <c r="A45" s="86" t="s">
        <v>70</v>
      </c>
      <c r="B45" s="86" t="s">
        <v>71</v>
      </c>
      <c r="C45" s="86" t="s">
        <v>72</v>
      </c>
      <c r="D45" s="86" t="s">
        <v>266</v>
      </c>
      <c r="E45" s="86" t="s">
        <v>279</v>
      </c>
      <c r="F45" s="86"/>
    </row>
    <row r="46" spans="1:6" ht="9.75" customHeight="1" x14ac:dyDescent="0.3">
      <c r="A46" s="28">
        <v>1213</v>
      </c>
      <c r="B46" s="16" t="s">
        <v>304</v>
      </c>
      <c r="C46" s="29">
        <v>0</v>
      </c>
      <c r="D46" s="16"/>
      <c r="E46" s="16"/>
      <c r="F46" s="16"/>
    </row>
    <row r="47" spans="1:6" ht="9.75" customHeight="1" x14ac:dyDescent="0.3">
      <c r="A47" s="16"/>
      <c r="B47" s="16"/>
      <c r="C47" s="16"/>
      <c r="D47" s="16"/>
      <c r="E47" s="16"/>
      <c r="F47" s="16"/>
    </row>
    <row r="48" spans="1:6" ht="9.75" customHeight="1" x14ac:dyDescent="0.3">
      <c r="A48" s="84" t="s">
        <v>305</v>
      </c>
      <c r="B48" s="84"/>
      <c r="C48" s="84"/>
      <c r="D48" s="84"/>
      <c r="E48" s="84"/>
      <c r="F48" s="84"/>
    </row>
    <row r="49" spans="1:11" ht="9.75" customHeight="1" x14ac:dyDescent="0.3">
      <c r="A49" s="86" t="s">
        <v>70</v>
      </c>
      <c r="B49" s="86" t="s">
        <v>71</v>
      </c>
      <c r="C49" s="86" t="s">
        <v>72</v>
      </c>
      <c r="D49" s="86"/>
      <c r="E49" s="86"/>
      <c r="F49" s="86"/>
      <c r="G49" s="86"/>
      <c r="H49" s="86"/>
      <c r="I49" s="16"/>
      <c r="J49" s="16"/>
    </row>
    <row r="50" spans="1:11" ht="9.75" customHeight="1" x14ac:dyDescent="0.3">
      <c r="A50" s="28">
        <v>1211</v>
      </c>
      <c r="B50" s="16" t="s">
        <v>306</v>
      </c>
      <c r="C50" s="29">
        <v>0</v>
      </c>
      <c r="D50" s="16"/>
      <c r="E50" s="16"/>
      <c r="F50" s="16"/>
      <c r="G50" s="16"/>
      <c r="H50" s="16"/>
      <c r="I50" s="16"/>
      <c r="J50" s="16"/>
    </row>
    <row r="51" spans="1:11" ht="9.75" customHeight="1" x14ac:dyDescent="0.3">
      <c r="A51" s="28">
        <v>1212</v>
      </c>
      <c r="B51" s="16" t="s">
        <v>307</v>
      </c>
      <c r="C51" s="29">
        <v>0</v>
      </c>
      <c r="D51" s="16"/>
      <c r="E51" s="16"/>
      <c r="F51" s="16"/>
      <c r="G51" s="16"/>
      <c r="H51" s="16"/>
      <c r="I51" s="16"/>
      <c r="J51" s="16"/>
    </row>
    <row r="52" spans="1:11" ht="9.75" customHeight="1" x14ac:dyDescent="0.3">
      <c r="A52" s="28">
        <v>1214</v>
      </c>
      <c r="B52" s="16" t="s">
        <v>308</v>
      </c>
      <c r="C52" s="29">
        <v>0</v>
      </c>
      <c r="D52" s="16"/>
      <c r="E52" s="16"/>
      <c r="F52" s="16"/>
      <c r="G52" s="16"/>
      <c r="H52" s="16"/>
      <c r="I52" s="16"/>
      <c r="J52" s="16"/>
    </row>
    <row r="53" spans="1:11" ht="9.75" customHeight="1" x14ac:dyDescent="0.3">
      <c r="A53" s="16"/>
      <c r="B53" s="16"/>
      <c r="C53" s="16"/>
      <c r="D53" s="16"/>
      <c r="E53" s="16"/>
      <c r="F53" s="16"/>
      <c r="G53" s="16"/>
      <c r="H53" s="16"/>
      <c r="I53" s="16"/>
      <c r="J53" s="16"/>
    </row>
    <row r="54" spans="1:11" ht="9.75" customHeight="1" x14ac:dyDescent="0.3">
      <c r="A54" s="84" t="s">
        <v>309</v>
      </c>
      <c r="B54" s="84"/>
      <c r="C54" s="84"/>
      <c r="D54" s="84"/>
      <c r="E54" s="84"/>
      <c r="F54" s="84"/>
      <c r="G54" s="84"/>
      <c r="H54" s="84"/>
      <c r="I54" s="84"/>
      <c r="J54" s="84"/>
    </row>
    <row r="55" spans="1:11" ht="9.75" customHeight="1" x14ac:dyDescent="0.3">
      <c r="A55" s="86" t="s">
        <v>70</v>
      </c>
      <c r="B55" s="86" t="s">
        <v>71</v>
      </c>
      <c r="C55" s="86" t="s">
        <v>72</v>
      </c>
      <c r="D55" s="86" t="s">
        <v>310</v>
      </c>
      <c r="E55" s="86" t="s">
        <v>311</v>
      </c>
      <c r="F55" s="86" t="s">
        <v>312</v>
      </c>
      <c r="G55" s="86" t="s">
        <v>313</v>
      </c>
      <c r="H55" s="86" t="s">
        <v>314</v>
      </c>
      <c r="I55" s="86" t="s">
        <v>315</v>
      </c>
      <c r="J55" s="86" t="s">
        <v>316</v>
      </c>
    </row>
    <row r="56" spans="1:11" ht="9.75" customHeight="1" x14ac:dyDescent="0.3">
      <c r="A56" s="28">
        <v>1230</v>
      </c>
      <c r="B56" s="16" t="s">
        <v>317</v>
      </c>
      <c r="C56" s="29">
        <f>+SUM(C57:C63)</f>
        <v>24764626.140000001</v>
      </c>
      <c r="D56" s="29">
        <f>+SUM(D57:D63)</f>
        <v>166658.76</v>
      </c>
      <c r="E56" s="29">
        <f>+SUM(E57:E63)</f>
        <v>6501120.7021500003</v>
      </c>
      <c r="F56" s="16"/>
      <c r="G56" s="16"/>
      <c r="H56" s="16"/>
      <c r="I56" s="16"/>
      <c r="J56" s="16"/>
    </row>
    <row r="57" spans="1:11" ht="9.75" customHeight="1" x14ac:dyDescent="0.3">
      <c r="A57" s="28">
        <v>1231</v>
      </c>
      <c r="B57" s="16" t="s">
        <v>318</v>
      </c>
      <c r="C57" s="29">
        <v>4563565</v>
      </c>
      <c r="D57" s="90"/>
      <c r="E57" s="90"/>
      <c r="F57" s="16"/>
      <c r="G57" s="16"/>
      <c r="H57" s="16"/>
      <c r="I57" s="16"/>
      <c r="J57" s="16"/>
    </row>
    <row r="58" spans="1:11" ht="9.75" customHeight="1" x14ac:dyDescent="0.3">
      <c r="A58" s="28">
        <v>1232</v>
      </c>
      <c r="B58" s="16" t="s">
        <v>319</v>
      </c>
      <c r="C58" s="29">
        <v>0</v>
      </c>
      <c r="D58" s="29">
        <v>0</v>
      </c>
      <c r="E58" s="29">
        <v>0</v>
      </c>
      <c r="F58" s="16"/>
      <c r="G58" s="16"/>
      <c r="H58" s="16"/>
      <c r="I58" s="16"/>
      <c r="J58" s="16"/>
    </row>
    <row r="59" spans="1:11" ht="9.75" customHeight="1" x14ac:dyDescent="0.3">
      <c r="A59" s="28">
        <v>1233</v>
      </c>
      <c r="B59" s="16" t="s">
        <v>320</v>
      </c>
      <c r="C59" s="29">
        <v>20201061.140000001</v>
      </c>
      <c r="D59" s="29">
        <v>166658.76</v>
      </c>
      <c r="E59" s="29">
        <v>6501120.7021500003</v>
      </c>
      <c r="F59" s="16" t="s">
        <v>586</v>
      </c>
      <c r="G59" s="104">
        <v>3.3000000000000002E-2</v>
      </c>
      <c r="H59" s="16" t="s">
        <v>587</v>
      </c>
      <c r="I59" s="16"/>
      <c r="J59" s="16"/>
      <c r="K59" s="103"/>
    </row>
    <row r="60" spans="1:11" ht="9.75" customHeight="1" x14ac:dyDescent="0.3">
      <c r="A60" s="28">
        <v>1234</v>
      </c>
      <c r="B60" s="16" t="s">
        <v>321</v>
      </c>
      <c r="C60" s="29">
        <v>0</v>
      </c>
      <c r="D60" s="29">
        <v>0</v>
      </c>
      <c r="E60" s="29">
        <v>0</v>
      </c>
      <c r="F60" s="16"/>
      <c r="G60" s="16"/>
      <c r="H60" s="16"/>
      <c r="I60" s="16"/>
      <c r="J60" s="16"/>
    </row>
    <row r="61" spans="1:11" ht="9.75" customHeight="1" x14ac:dyDescent="0.3">
      <c r="A61" s="28">
        <v>1235</v>
      </c>
      <c r="B61" s="16" t="s">
        <v>322</v>
      </c>
      <c r="C61" s="29">
        <v>0</v>
      </c>
      <c r="D61" s="29">
        <v>0</v>
      </c>
      <c r="E61" s="29">
        <v>0</v>
      </c>
      <c r="F61" s="16"/>
      <c r="G61" s="16"/>
      <c r="H61" s="16"/>
      <c r="I61" s="16"/>
      <c r="J61" s="16"/>
    </row>
    <row r="62" spans="1:11" ht="9.75" customHeight="1" x14ac:dyDescent="0.3">
      <c r="A62" s="28">
        <v>1236</v>
      </c>
      <c r="B62" s="16" t="s">
        <v>323</v>
      </c>
      <c r="C62" s="29">
        <v>0</v>
      </c>
      <c r="D62" s="29">
        <v>0</v>
      </c>
      <c r="E62" s="29">
        <v>0</v>
      </c>
      <c r="F62" s="16"/>
      <c r="G62" s="16"/>
      <c r="H62" s="16"/>
      <c r="I62" s="16"/>
      <c r="J62" s="16"/>
    </row>
    <row r="63" spans="1:11" ht="9.75" customHeight="1" x14ac:dyDescent="0.3">
      <c r="A63" s="28">
        <v>1239</v>
      </c>
      <c r="B63" s="16" t="s">
        <v>324</v>
      </c>
      <c r="C63" s="29">
        <v>0</v>
      </c>
      <c r="D63" s="29">
        <v>0</v>
      </c>
      <c r="E63" s="29">
        <v>0</v>
      </c>
      <c r="F63" s="16"/>
      <c r="G63" s="16"/>
      <c r="H63" s="16"/>
      <c r="I63" s="16"/>
      <c r="J63" s="16"/>
    </row>
    <row r="64" spans="1:11" ht="9.75" customHeight="1" x14ac:dyDescent="0.3">
      <c r="A64" s="28">
        <v>1240</v>
      </c>
      <c r="B64" s="16" t="s">
        <v>325</v>
      </c>
      <c r="C64" s="29">
        <f>+SUM(C65:C72)</f>
        <v>10705374.119999999</v>
      </c>
      <c r="D64" s="29">
        <f>+SUM(D65:D72)</f>
        <v>328833.89566666674</v>
      </c>
      <c r="E64" s="29">
        <f>+SUM(E65:E72)</f>
        <v>5448423.0359166665</v>
      </c>
      <c r="F64" s="16"/>
      <c r="G64" s="105"/>
      <c r="H64" s="16"/>
      <c r="I64" s="16"/>
      <c r="J64" s="110"/>
      <c r="K64" s="103"/>
    </row>
    <row r="65" spans="1:11" ht="9.75" customHeight="1" x14ac:dyDescent="0.3">
      <c r="A65" s="28">
        <v>1241</v>
      </c>
      <c r="B65" s="16" t="s">
        <v>326</v>
      </c>
      <c r="C65" s="29">
        <v>5480748.8600000003</v>
      </c>
      <c r="D65" s="29">
        <v>116320.01566666673</v>
      </c>
      <c r="E65" s="29">
        <v>2909772.54525</v>
      </c>
      <c r="F65" s="16" t="s">
        <v>586</v>
      </c>
      <c r="G65" s="105">
        <v>0.1</v>
      </c>
      <c r="H65" s="16" t="s">
        <v>587</v>
      </c>
      <c r="I65" s="16"/>
      <c r="J65" s="16"/>
    </row>
    <row r="66" spans="1:11" ht="9.75" customHeight="1" x14ac:dyDescent="0.3">
      <c r="A66" s="28">
        <v>1242</v>
      </c>
      <c r="B66" s="16" t="s">
        <v>327</v>
      </c>
      <c r="C66" s="29">
        <v>891852.97</v>
      </c>
      <c r="D66" s="29">
        <v>3515.9399999999996</v>
      </c>
      <c r="E66" s="29">
        <v>775866.68999999983</v>
      </c>
      <c r="F66" s="16" t="s">
        <v>586</v>
      </c>
      <c r="G66" s="105">
        <v>0.1</v>
      </c>
      <c r="H66" s="16" t="s">
        <v>587</v>
      </c>
      <c r="I66" s="16"/>
      <c r="J66" s="16"/>
    </row>
    <row r="67" spans="1:11" ht="9.75" customHeight="1" x14ac:dyDescent="0.3">
      <c r="A67" s="28">
        <v>1243</v>
      </c>
      <c r="B67" s="16" t="s">
        <v>328</v>
      </c>
      <c r="C67" s="29">
        <v>0</v>
      </c>
      <c r="D67" s="29"/>
      <c r="E67" s="29">
        <v>0</v>
      </c>
      <c r="F67" s="16"/>
      <c r="G67" s="16"/>
      <c r="H67" s="16"/>
      <c r="I67" s="16"/>
      <c r="J67" s="16"/>
    </row>
    <row r="68" spans="1:11" ht="9.75" customHeight="1" x14ac:dyDescent="0.3">
      <c r="A68" s="28">
        <v>1244</v>
      </c>
      <c r="B68" s="16" t="s">
        <v>329</v>
      </c>
      <c r="C68" s="29">
        <v>3458753</v>
      </c>
      <c r="D68" s="29">
        <v>187147.44</v>
      </c>
      <c r="E68" s="29">
        <v>1625029</v>
      </c>
      <c r="F68" s="16" t="s">
        <v>586</v>
      </c>
      <c r="G68" s="105">
        <v>0.25</v>
      </c>
      <c r="H68" s="16" t="s">
        <v>587</v>
      </c>
      <c r="I68" s="16"/>
      <c r="J68" s="16"/>
    </row>
    <row r="69" spans="1:11" ht="9.75" customHeight="1" x14ac:dyDescent="0.3">
      <c r="A69" s="28">
        <v>1245</v>
      </c>
      <c r="B69" s="16" t="s">
        <v>330</v>
      </c>
      <c r="C69" s="29">
        <v>107114.84</v>
      </c>
      <c r="D69" s="29">
        <v>2677.95</v>
      </c>
      <c r="E69" s="29">
        <v>22243.765333333336</v>
      </c>
      <c r="F69" s="16" t="s">
        <v>586</v>
      </c>
      <c r="G69" s="105">
        <v>0.1</v>
      </c>
      <c r="H69" s="16" t="s">
        <v>587</v>
      </c>
      <c r="I69" s="16"/>
      <c r="J69" s="16"/>
    </row>
    <row r="70" spans="1:11" ht="9.75" customHeight="1" x14ac:dyDescent="0.3">
      <c r="A70" s="28">
        <v>1246</v>
      </c>
      <c r="B70" s="16" t="s">
        <v>331</v>
      </c>
      <c r="C70" s="29">
        <v>766904.45</v>
      </c>
      <c r="D70" s="29">
        <v>19172.549999999996</v>
      </c>
      <c r="E70" s="29">
        <v>115511.03533333336</v>
      </c>
      <c r="F70" s="16" t="s">
        <v>586</v>
      </c>
      <c r="G70" s="105">
        <v>0.1</v>
      </c>
      <c r="H70" s="16" t="s">
        <v>587</v>
      </c>
      <c r="I70" s="16"/>
      <c r="J70" s="16"/>
    </row>
    <row r="71" spans="1:11" ht="9.75" customHeight="1" x14ac:dyDescent="0.3">
      <c r="A71" s="28">
        <v>1247</v>
      </c>
      <c r="B71" s="16" t="s">
        <v>332</v>
      </c>
      <c r="C71" s="29">
        <v>0</v>
      </c>
      <c r="D71" s="29">
        <v>0</v>
      </c>
      <c r="E71" s="29">
        <v>0</v>
      </c>
      <c r="F71" s="16"/>
      <c r="G71" s="16"/>
      <c r="H71" s="16"/>
      <c r="I71" s="16"/>
      <c r="J71" s="16"/>
    </row>
    <row r="72" spans="1:11" ht="9.75" customHeight="1" x14ac:dyDescent="0.3">
      <c r="A72" s="28">
        <v>1248</v>
      </c>
      <c r="B72" s="16" t="s">
        <v>333</v>
      </c>
      <c r="C72" s="29">
        <v>0</v>
      </c>
      <c r="D72" s="29">
        <v>0</v>
      </c>
      <c r="E72" s="29">
        <v>0</v>
      </c>
      <c r="F72" s="16"/>
      <c r="G72" s="16"/>
      <c r="H72" s="16"/>
      <c r="I72" s="16"/>
      <c r="J72" s="16"/>
    </row>
    <row r="73" spans="1:11" ht="9.75" customHeight="1" x14ac:dyDescent="0.3">
      <c r="A73" s="16"/>
      <c r="B73" s="16"/>
      <c r="C73" s="16"/>
      <c r="D73" s="16"/>
      <c r="E73" s="16"/>
      <c r="F73" s="16"/>
      <c r="G73" s="16"/>
      <c r="H73" s="16"/>
      <c r="I73" s="16"/>
      <c r="J73" s="16"/>
    </row>
    <row r="74" spans="1:11" ht="9.75" customHeight="1" x14ac:dyDescent="0.3">
      <c r="A74" s="84" t="s">
        <v>334</v>
      </c>
      <c r="B74" s="84"/>
      <c r="C74" s="84"/>
      <c r="D74" s="84"/>
      <c r="E74" s="84"/>
      <c r="F74" s="84"/>
      <c r="G74" s="84"/>
      <c r="H74" s="16"/>
      <c r="I74" s="16"/>
      <c r="J74" s="16"/>
    </row>
    <row r="75" spans="1:11" ht="9.75" customHeight="1" x14ac:dyDescent="0.3">
      <c r="A75" s="86" t="s">
        <v>70</v>
      </c>
      <c r="B75" s="86" t="s">
        <v>71</v>
      </c>
      <c r="C75" s="86" t="s">
        <v>72</v>
      </c>
      <c r="D75" s="86" t="s">
        <v>335</v>
      </c>
      <c r="E75" s="86" t="s">
        <v>336</v>
      </c>
      <c r="F75" s="86" t="s">
        <v>337</v>
      </c>
      <c r="G75" s="86" t="s">
        <v>338</v>
      </c>
      <c r="H75" s="16"/>
      <c r="I75" s="16"/>
      <c r="J75" s="16"/>
    </row>
    <row r="76" spans="1:11" ht="9.75" customHeight="1" x14ac:dyDescent="0.3">
      <c r="A76" s="28">
        <v>1250</v>
      </c>
      <c r="B76" s="16" t="s">
        <v>339</v>
      </c>
      <c r="C76" s="29">
        <f>+SUM(C77:C88)</f>
        <v>432420.96</v>
      </c>
      <c r="D76" s="29">
        <f>+SUM(D77:D88)</f>
        <v>31364.46</v>
      </c>
      <c r="E76" s="29">
        <f>+SUM(E77:E88)</f>
        <v>253029.78</v>
      </c>
      <c r="F76" s="16"/>
      <c r="G76" s="16"/>
      <c r="H76" s="16"/>
      <c r="I76" s="16"/>
      <c r="J76" s="16"/>
    </row>
    <row r="77" spans="1:11" ht="9.75" customHeight="1" x14ac:dyDescent="0.3">
      <c r="A77" s="28">
        <v>1251</v>
      </c>
      <c r="B77" s="16" t="s">
        <v>340</v>
      </c>
      <c r="C77" s="29">
        <v>432420.96</v>
      </c>
      <c r="D77" s="29">
        <v>31364.46</v>
      </c>
      <c r="E77" s="29">
        <v>253029.78</v>
      </c>
      <c r="F77" s="16" t="s">
        <v>586</v>
      </c>
      <c r="G77" s="105">
        <v>0.33</v>
      </c>
      <c r="H77" s="16" t="s">
        <v>587</v>
      </c>
      <c r="I77" s="16"/>
      <c r="J77" s="16"/>
      <c r="K77" s="103"/>
    </row>
    <row r="78" spans="1:11" ht="9.75" customHeight="1" x14ac:dyDescent="0.3">
      <c r="A78" s="28">
        <v>1252</v>
      </c>
      <c r="B78" s="16" t="s">
        <v>341</v>
      </c>
      <c r="C78" s="29">
        <v>0</v>
      </c>
      <c r="D78" s="29">
        <v>0</v>
      </c>
      <c r="E78" s="29">
        <v>0</v>
      </c>
      <c r="F78" s="16"/>
      <c r="G78" s="16"/>
      <c r="H78" s="16"/>
      <c r="I78" s="16"/>
      <c r="J78" s="16"/>
    </row>
    <row r="79" spans="1:11" ht="9.75" customHeight="1" x14ac:dyDescent="0.3">
      <c r="A79" s="28">
        <v>1253</v>
      </c>
      <c r="B79" s="16" t="s">
        <v>342</v>
      </c>
      <c r="C79" s="29">
        <v>0</v>
      </c>
      <c r="D79" s="29">
        <v>0</v>
      </c>
      <c r="E79" s="29">
        <v>0</v>
      </c>
      <c r="F79" s="16"/>
      <c r="G79" s="16"/>
      <c r="H79" s="16"/>
      <c r="I79" s="16"/>
      <c r="J79" s="16"/>
    </row>
    <row r="80" spans="1:11" ht="9.75" customHeight="1" x14ac:dyDescent="0.3">
      <c r="A80" s="28">
        <v>1254</v>
      </c>
      <c r="B80" s="16" t="s">
        <v>343</v>
      </c>
      <c r="C80" s="29">
        <v>0</v>
      </c>
      <c r="D80" s="29">
        <v>0</v>
      </c>
      <c r="E80" s="29">
        <v>0</v>
      </c>
      <c r="F80" s="16"/>
      <c r="G80" s="16"/>
      <c r="H80" s="16"/>
      <c r="I80" s="16"/>
      <c r="J80" s="16"/>
    </row>
    <row r="81" spans="1:7" ht="9.75" customHeight="1" x14ac:dyDescent="0.3">
      <c r="A81" s="28">
        <v>1259</v>
      </c>
      <c r="B81" s="16" t="s">
        <v>344</v>
      </c>
      <c r="C81" s="29">
        <v>0</v>
      </c>
      <c r="D81" s="29">
        <v>0</v>
      </c>
      <c r="E81" s="29">
        <v>0</v>
      </c>
      <c r="F81" s="16"/>
      <c r="G81" s="16"/>
    </row>
    <row r="82" spans="1:7" ht="9.75" customHeight="1" x14ac:dyDescent="0.3">
      <c r="A82" s="28">
        <v>1270</v>
      </c>
      <c r="B82" s="16" t="s">
        <v>345</v>
      </c>
      <c r="C82" s="29">
        <v>0</v>
      </c>
      <c r="D82" s="90"/>
      <c r="E82" s="90"/>
      <c r="F82" s="16"/>
      <c r="G82" s="16"/>
    </row>
    <row r="83" spans="1:7" ht="9.75" customHeight="1" x14ac:dyDescent="0.3">
      <c r="A83" s="28">
        <v>1271</v>
      </c>
      <c r="B83" s="16" t="s">
        <v>346</v>
      </c>
      <c r="C83" s="29">
        <v>0</v>
      </c>
      <c r="D83" s="90"/>
      <c r="E83" s="90"/>
      <c r="F83" s="16"/>
      <c r="G83" s="16"/>
    </row>
    <row r="84" spans="1:7" ht="9.75" customHeight="1" x14ac:dyDescent="0.3">
      <c r="A84" s="28">
        <v>1272</v>
      </c>
      <c r="B84" s="16" t="s">
        <v>347</v>
      </c>
      <c r="C84" s="29">
        <v>0</v>
      </c>
      <c r="D84" s="90"/>
      <c r="E84" s="90"/>
      <c r="F84" s="16"/>
      <c r="G84" s="16"/>
    </row>
    <row r="85" spans="1:7" ht="9.75" customHeight="1" x14ac:dyDescent="0.3">
      <c r="A85" s="28">
        <v>1273</v>
      </c>
      <c r="B85" s="16" t="s">
        <v>348</v>
      </c>
      <c r="C85" s="29">
        <v>0</v>
      </c>
      <c r="D85" s="90"/>
      <c r="E85" s="90"/>
      <c r="F85" s="16"/>
      <c r="G85" s="16"/>
    </row>
    <row r="86" spans="1:7" ht="9.75" customHeight="1" x14ac:dyDescent="0.3">
      <c r="A86" s="28">
        <v>1274</v>
      </c>
      <c r="B86" s="16" t="s">
        <v>349</v>
      </c>
      <c r="C86" s="29">
        <v>0</v>
      </c>
      <c r="D86" s="90"/>
      <c r="E86" s="90"/>
      <c r="F86" s="16"/>
      <c r="G86" s="16"/>
    </row>
    <row r="87" spans="1:7" ht="9.75" customHeight="1" x14ac:dyDescent="0.3">
      <c r="A87" s="28">
        <v>1275</v>
      </c>
      <c r="B87" s="16" t="s">
        <v>350</v>
      </c>
      <c r="C87" s="29">
        <v>0</v>
      </c>
      <c r="D87" s="90"/>
      <c r="E87" s="90"/>
      <c r="F87" s="16"/>
      <c r="G87" s="16"/>
    </row>
    <row r="88" spans="1:7" ht="9.75" customHeight="1" x14ac:dyDescent="0.3">
      <c r="A88" s="28">
        <v>1279</v>
      </c>
      <c r="B88" s="16" t="s">
        <v>351</v>
      </c>
      <c r="C88" s="29">
        <v>0</v>
      </c>
      <c r="D88" s="90"/>
      <c r="E88" s="90"/>
      <c r="F88" s="16"/>
      <c r="G88" s="16"/>
    </row>
    <row r="89" spans="1:7" ht="9.75" customHeight="1" x14ac:dyDescent="0.3">
      <c r="A89" s="16"/>
      <c r="B89" s="16"/>
      <c r="C89" s="16"/>
      <c r="D89" s="16"/>
      <c r="E89" s="16"/>
      <c r="F89" s="16"/>
      <c r="G89" s="16"/>
    </row>
    <row r="90" spans="1:7" ht="9.75" customHeight="1" x14ac:dyDescent="0.3">
      <c r="A90" s="84" t="s">
        <v>352</v>
      </c>
      <c r="B90" s="84"/>
      <c r="C90" s="84"/>
      <c r="D90" s="84"/>
      <c r="E90" s="84"/>
      <c r="F90" s="84"/>
      <c r="G90" s="84"/>
    </row>
    <row r="91" spans="1:7" ht="9.75" customHeight="1" x14ac:dyDescent="0.3">
      <c r="A91" s="86" t="s">
        <v>70</v>
      </c>
      <c r="B91" s="86" t="s">
        <v>71</v>
      </c>
      <c r="C91" s="86" t="s">
        <v>72</v>
      </c>
      <c r="D91" s="86" t="s">
        <v>314</v>
      </c>
      <c r="E91" s="86"/>
      <c r="F91" s="86"/>
      <c r="G91" s="86"/>
    </row>
    <row r="92" spans="1:7" ht="9.75" customHeight="1" x14ac:dyDescent="0.3">
      <c r="A92" s="28">
        <v>1160</v>
      </c>
      <c r="B92" s="16" t="s">
        <v>353</v>
      </c>
      <c r="C92" s="29">
        <v>0</v>
      </c>
      <c r="D92" s="16"/>
      <c r="E92" s="16"/>
      <c r="F92" s="16"/>
      <c r="G92" s="16"/>
    </row>
    <row r="93" spans="1:7" ht="9.75" customHeight="1" x14ac:dyDescent="0.3">
      <c r="A93" s="28">
        <v>1161</v>
      </c>
      <c r="B93" s="16" t="s">
        <v>354</v>
      </c>
      <c r="C93" s="29">
        <v>0</v>
      </c>
      <c r="D93" s="16"/>
      <c r="E93" s="16"/>
      <c r="F93" s="16"/>
      <c r="G93" s="16"/>
    </row>
    <row r="94" spans="1:7" ht="9.75" customHeight="1" x14ac:dyDescent="0.3">
      <c r="A94" s="28">
        <v>1162</v>
      </c>
      <c r="B94" s="16" t="s">
        <v>355</v>
      </c>
      <c r="C94" s="29">
        <v>0</v>
      </c>
      <c r="D94" s="16"/>
      <c r="E94" s="16"/>
      <c r="F94" s="16"/>
      <c r="G94" s="16"/>
    </row>
    <row r="95" spans="1:7" ht="9.75" customHeight="1" x14ac:dyDescent="0.3">
      <c r="A95" s="16"/>
      <c r="B95" s="16"/>
      <c r="C95" s="16"/>
      <c r="D95" s="16"/>
      <c r="E95" s="16"/>
      <c r="F95" s="16"/>
      <c r="G95" s="16"/>
    </row>
    <row r="96" spans="1:7" ht="9.75" customHeight="1" x14ac:dyDescent="0.3">
      <c r="A96" s="84" t="s">
        <v>356</v>
      </c>
      <c r="B96" s="84"/>
      <c r="C96" s="84"/>
      <c r="D96" s="84"/>
      <c r="E96" s="84"/>
      <c r="F96" s="84"/>
      <c r="G96" s="84"/>
    </row>
    <row r="97" spans="1:8" ht="9.75" customHeight="1" x14ac:dyDescent="0.3">
      <c r="A97" s="86" t="s">
        <v>70</v>
      </c>
      <c r="B97" s="86" t="s">
        <v>71</v>
      </c>
      <c r="C97" s="86" t="s">
        <v>72</v>
      </c>
      <c r="D97" s="86" t="s">
        <v>279</v>
      </c>
      <c r="E97" s="86"/>
      <c r="F97" s="86"/>
      <c r="G97" s="86"/>
      <c r="H97" s="86"/>
    </row>
    <row r="98" spans="1:8" ht="9.75" customHeight="1" x14ac:dyDescent="0.3">
      <c r="A98" s="28">
        <v>1190</v>
      </c>
      <c r="B98" s="16" t="s">
        <v>357</v>
      </c>
      <c r="C98" s="29">
        <v>0</v>
      </c>
      <c r="D98" s="16"/>
      <c r="E98" s="16"/>
      <c r="F98" s="16"/>
      <c r="G98" s="16"/>
      <c r="H98" s="16"/>
    </row>
    <row r="99" spans="1:8" ht="9.75" customHeight="1" x14ac:dyDescent="0.3">
      <c r="A99" s="28">
        <v>1191</v>
      </c>
      <c r="B99" s="16" t="s">
        <v>358</v>
      </c>
      <c r="C99" s="29">
        <v>0</v>
      </c>
      <c r="D99" s="16"/>
      <c r="E99" s="16"/>
      <c r="F99" s="16"/>
      <c r="G99" s="16"/>
      <c r="H99" s="16"/>
    </row>
    <row r="100" spans="1:8" ht="9.75" customHeight="1" x14ac:dyDescent="0.3">
      <c r="A100" s="28">
        <v>1192</v>
      </c>
      <c r="B100" s="16" t="s">
        <v>359</v>
      </c>
      <c r="C100" s="29">
        <v>0</v>
      </c>
      <c r="D100" s="16"/>
      <c r="E100" s="16"/>
      <c r="F100" s="16"/>
      <c r="G100" s="16"/>
      <c r="H100" s="16"/>
    </row>
    <row r="101" spans="1:8" ht="9.75" customHeight="1" x14ac:dyDescent="0.3">
      <c r="A101" s="28">
        <v>1193</v>
      </c>
      <c r="B101" s="16" t="s">
        <v>360</v>
      </c>
      <c r="C101" s="29">
        <v>0</v>
      </c>
      <c r="D101" s="16"/>
      <c r="E101" s="16"/>
      <c r="F101" s="16"/>
      <c r="G101" s="16"/>
      <c r="H101" s="16"/>
    </row>
    <row r="102" spans="1:8" ht="9.75" customHeight="1" x14ac:dyDescent="0.3">
      <c r="A102" s="28">
        <v>1194</v>
      </c>
      <c r="B102" s="16" t="s">
        <v>361</v>
      </c>
      <c r="C102" s="29">
        <v>0</v>
      </c>
      <c r="D102" s="16"/>
      <c r="E102" s="16"/>
      <c r="F102" s="16"/>
      <c r="G102" s="16"/>
      <c r="H102" s="16"/>
    </row>
    <row r="103" spans="1:8" ht="9.75" customHeight="1" x14ac:dyDescent="0.3">
      <c r="A103" s="28">
        <v>1290</v>
      </c>
      <c r="B103" s="16" t="s">
        <v>362</v>
      </c>
      <c r="C103" s="29">
        <v>0</v>
      </c>
      <c r="D103" s="16"/>
      <c r="E103" s="16"/>
      <c r="F103" s="16"/>
      <c r="G103" s="16"/>
      <c r="H103" s="16"/>
    </row>
    <row r="104" spans="1:8" ht="9.75" customHeight="1" x14ac:dyDescent="0.3">
      <c r="A104" s="28">
        <v>1291</v>
      </c>
      <c r="B104" s="16" t="s">
        <v>363</v>
      </c>
      <c r="C104" s="29">
        <v>0</v>
      </c>
      <c r="D104" s="16"/>
      <c r="E104" s="16"/>
      <c r="F104" s="16"/>
      <c r="G104" s="16"/>
      <c r="H104" s="16"/>
    </row>
    <row r="105" spans="1:8" ht="9.75" customHeight="1" x14ac:dyDescent="0.3">
      <c r="A105" s="28">
        <v>1292</v>
      </c>
      <c r="B105" s="16" t="s">
        <v>364</v>
      </c>
      <c r="C105" s="29">
        <v>0</v>
      </c>
      <c r="D105" s="16"/>
      <c r="E105" s="16"/>
      <c r="F105" s="16"/>
      <c r="G105" s="16"/>
      <c r="H105" s="16"/>
    </row>
    <row r="106" spans="1:8" ht="9.75" customHeight="1" x14ac:dyDescent="0.3">
      <c r="A106" s="28">
        <v>1293</v>
      </c>
      <c r="B106" s="16" t="s">
        <v>365</v>
      </c>
      <c r="C106" s="29">
        <v>0</v>
      </c>
      <c r="D106" s="16"/>
      <c r="E106" s="16"/>
      <c r="F106" s="16"/>
      <c r="G106" s="16"/>
      <c r="H106" s="16"/>
    </row>
    <row r="107" spans="1:8" ht="9.75" customHeight="1" x14ac:dyDescent="0.3">
      <c r="A107" s="16"/>
      <c r="B107" s="16"/>
      <c r="C107" s="16"/>
      <c r="D107" s="16"/>
      <c r="E107" s="16"/>
      <c r="F107" s="16"/>
      <c r="G107" s="16"/>
      <c r="H107" s="16"/>
    </row>
    <row r="108" spans="1:8" ht="9.75" customHeight="1" x14ac:dyDescent="0.3">
      <c r="A108" s="84" t="s">
        <v>366</v>
      </c>
      <c r="B108" s="84"/>
      <c r="C108" s="84"/>
      <c r="D108" s="84"/>
      <c r="E108" s="84"/>
      <c r="F108" s="84"/>
      <c r="G108" s="84"/>
      <c r="H108" s="84"/>
    </row>
    <row r="109" spans="1:8" ht="9.75" customHeight="1" x14ac:dyDescent="0.3">
      <c r="A109" s="86" t="s">
        <v>70</v>
      </c>
      <c r="B109" s="86" t="s">
        <v>71</v>
      </c>
      <c r="C109" s="86" t="s">
        <v>72</v>
      </c>
      <c r="D109" s="86" t="s">
        <v>275</v>
      </c>
      <c r="E109" s="86" t="s">
        <v>276</v>
      </c>
      <c r="F109" s="86" t="s">
        <v>277</v>
      </c>
      <c r="G109" s="86" t="s">
        <v>367</v>
      </c>
      <c r="H109" s="86" t="s">
        <v>368</v>
      </c>
    </row>
    <row r="110" spans="1:8" ht="9.75" customHeight="1" x14ac:dyDescent="0.3">
      <c r="A110" s="28">
        <v>2110</v>
      </c>
      <c r="B110" s="16" t="s">
        <v>369</v>
      </c>
      <c r="C110" s="29">
        <v>0</v>
      </c>
      <c r="D110" s="29">
        <v>0</v>
      </c>
      <c r="E110" s="29">
        <v>0</v>
      </c>
      <c r="F110" s="29">
        <v>0</v>
      </c>
      <c r="G110" s="29">
        <v>0</v>
      </c>
      <c r="H110" s="16"/>
    </row>
    <row r="111" spans="1:8" ht="9.75" customHeight="1" x14ac:dyDescent="0.3">
      <c r="A111" s="28">
        <v>2111</v>
      </c>
      <c r="B111" s="16" t="s">
        <v>370</v>
      </c>
      <c r="C111" s="29">
        <v>360398.56</v>
      </c>
      <c r="D111" s="29">
        <f>+C111</f>
        <v>360398.56</v>
      </c>
      <c r="E111" s="29">
        <v>0</v>
      </c>
      <c r="F111" s="29">
        <v>0</v>
      </c>
      <c r="G111" s="29">
        <v>0</v>
      </c>
      <c r="H111" s="16"/>
    </row>
    <row r="112" spans="1:8" ht="9.75" customHeight="1" x14ac:dyDescent="0.3">
      <c r="A112" s="28">
        <v>2112</v>
      </c>
      <c r="B112" s="16" t="s">
        <v>371</v>
      </c>
      <c r="C112" s="29">
        <v>275916.84000000003</v>
      </c>
      <c r="D112" s="29">
        <f>+C112</f>
        <v>275916.84000000003</v>
      </c>
      <c r="E112" s="29">
        <v>0</v>
      </c>
      <c r="F112" s="29">
        <v>0</v>
      </c>
      <c r="G112" s="29">
        <v>0</v>
      </c>
      <c r="H112" s="16"/>
    </row>
    <row r="113" spans="1:8" ht="9.75" customHeight="1" x14ac:dyDescent="0.3">
      <c r="A113" s="28">
        <v>2113</v>
      </c>
      <c r="B113" s="16" t="s">
        <v>372</v>
      </c>
      <c r="C113" s="29">
        <v>0</v>
      </c>
      <c r="D113" s="29">
        <v>0</v>
      </c>
      <c r="E113" s="29">
        <v>0</v>
      </c>
      <c r="F113" s="29">
        <v>0</v>
      </c>
      <c r="G113" s="29">
        <v>0</v>
      </c>
      <c r="H113" s="16"/>
    </row>
    <row r="114" spans="1:8" ht="9.75" customHeight="1" x14ac:dyDescent="0.3">
      <c r="A114" s="28">
        <v>2114</v>
      </c>
      <c r="B114" s="16" t="s">
        <v>373</v>
      </c>
      <c r="C114" s="29">
        <v>0</v>
      </c>
      <c r="D114" s="29">
        <v>0</v>
      </c>
      <c r="E114" s="29">
        <v>0</v>
      </c>
      <c r="F114" s="29">
        <v>0</v>
      </c>
      <c r="G114" s="29">
        <v>0</v>
      </c>
      <c r="H114" s="16"/>
    </row>
    <row r="115" spans="1:8" ht="9.75" customHeight="1" x14ac:dyDescent="0.3">
      <c r="A115" s="28">
        <v>2115</v>
      </c>
      <c r="B115" s="16" t="s">
        <v>374</v>
      </c>
      <c r="C115" s="29">
        <v>0</v>
      </c>
      <c r="D115" s="29">
        <v>0</v>
      </c>
      <c r="E115" s="29">
        <v>0</v>
      </c>
      <c r="F115" s="29">
        <v>0</v>
      </c>
      <c r="G115" s="29">
        <v>0</v>
      </c>
      <c r="H115" s="16"/>
    </row>
    <row r="116" spans="1:8" ht="9.75" customHeight="1" x14ac:dyDescent="0.3">
      <c r="A116" s="28">
        <v>2116</v>
      </c>
      <c r="B116" s="16" t="s">
        <v>375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16"/>
    </row>
    <row r="117" spans="1:8" ht="9.75" customHeight="1" x14ac:dyDescent="0.3">
      <c r="A117" s="28">
        <v>2117</v>
      </c>
      <c r="B117" s="16" t="s">
        <v>376</v>
      </c>
      <c r="C117" s="29">
        <v>611560.65</v>
      </c>
      <c r="D117" s="29">
        <v>0</v>
      </c>
      <c r="E117" s="29">
        <v>0</v>
      </c>
      <c r="F117" s="29">
        <v>0</v>
      </c>
      <c r="G117" s="29">
        <v>0</v>
      </c>
      <c r="H117" s="16"/>
    </row>
    <row r="118" spans="1:8" ht="9.75" customHeight="1" x14ac:dyDescent="0.3">
      <c r="A118" s="28">
        <v>2118</v>
      </c>
      <c r="B118" s="16" t="s">
        <v>377</v>
      </c>
      <c r="C118" s="29">
        <v>0</v>
      </c>
      <c r="D118" s="29">
        <v>0</v>
      </c>
      <c r="E118" s="29">
        <v>0</v>
      </c>
      <c r="F118" s="29">
        <v>0</v>
      </c>
      <c r="G118" s="29">
        <v>0</v>
      </c>
      <c r="H118" s="16"/>
    </row>
    <row r="119" spans="1:8" ht="9.75" customHeight="1" x14ac:dyDescent="0.3">
      <c r="A119" s="28">
        <v>2119</v>
      </c>
      <c r="B119" s="16" t="s">
        <v>378</v>
      </c>
      <c r="C119" s="29">
        <v>0</v>
      </c>
      <c r="D119" s="29">
        <v>0</v>
      </c>
      <c r="E119" s="29">
        <v>0</v>
      </c>
      <c r="F119" s="29">
        <v>0</v>
      </c>
      <c r="G119" s="29">
        <v>0</v>
      </c>
      <c r="H119" s="16"/>
    </row>
    <row r="120" spans="1:8" ht="9.75" customHeight="1" x14ac:dyDescent="0.3">
      <c r="A120" s="28">
        <v>2120</v>
      </c>
      <c r="B120" s="16" t="s">
        <v>379</v>
      </c>
      <c r="C120" s="29">
        <v>0</v>
      </c>
      <c r="D120" s="29">
        <v>0</v>
      </c>
      <c r="E120" s="29">
        <v>0</v>
      </c>
      <c r="F120" s="29">
        <v>0</v>
      </c>
      <c r="G120" s="29">
        <v>0</v>
      </c>
      <c r="H120" s="16"/>
    </row>
    <row r="121" spans="1:8" ht="9.75" customHeight="1" x14ac:dyDescent="0.3">
      <c r="A121" s="28">
        <v>2121</v>
      </c>
      <c r="B121" s="16" t="s">
        <v>380</v>
      </c>
      <c r="C121" s="29">
        <v>0</v>
      </c>
      <c r="D121" s="29">
        <v>0</v>
      </c>
      <c r="E121" s="29">
        <v>0</v>
      </c>
      <c r="F121" s="29">
        <v>0</v>
      </c>
      <c r="G121" s="29">
        <v>0</v>
      </c>
      <c r="H121" s="16"/>
    </row>
    <row r="122" spans="1:8" ht="9.75" customHeight="1" x14ac:dyDescent="0.3">
      <c r="A122" s="28">
        <v>2122</v>
      </c>
      <c r="B122" s="16" t="s">
        <v>381</v>
      </c>
      <c r="C122" s="29">
        <v>0</v>
      </c>
      <c r="D122" s="29">
        <v>0</v>
      </c>
      <c r="E122" s="29">
        <v>0</v>
      </c>
      <c r="F122" s="29">
        <v>0</v>
      </c>
      <c r="G122" s="29">
        <v>0</v>
      </c>
      <c r="H122" s="16"/>
    </row>
    <row r="123" spans="1:8" ht="9.75" customHeight="1" x14ac:dyDescent="0.3">
      <c r="A123" s="28">
        <v>2129</v>
      </c>
      <c r="B123" s="16" t="s">
        <v>382</v>
      </c>
      <c r="C123" s="29">
        <v>0</v>
      </c>
      <c r="D123" s="29">
        <v>0</v>
      </c>
      <c r="E123" s="29">
        <v>0</v>
      </c>
      <c r="F123" s="29">
        <v>0</v>
      </c>
      <c r="G123" s="29">
        <v>0</v>
      </c>
      <c r="H123" s="16"/>
    </row>
    <row r="124" spans="1:8" ht="9.75" customHeight="1" x14ac:dyDescent="0.3">
      <c r="A124" s="16"/>
      <c r="B124" s="16"/>
      <c r="C124" s="16"/>
      <c r="D124" s="16"/>
      <c r="E124" s="16"/>
      <c r="F124" s="16"/>
      <c r="G124" s="16"/>
      <c r="H124" s="16"/>
    </row>
    <row r="125" spans="1:8" ht="9.75" customHeight="1" x14ac:dyDescent="0.3">
      <c r="A125" s="84" t="s">
        <v>383</v>
      </c>
      <c r="B125" s="84"/>
      <c r="C125" s="84"/>
      <c r="D125" s="84"/>
      <c r="E125" s="84"/>
      <c r="F125" s="84"/>
      <c r="G125" s="84"/>
      <c r="H125" s="84"/>
    </row>
    <row r="126" spans="1:8" ht="9.75" customHeight="1" x14ac:dyDescent="0.3">
      <c r="A126" s="86" t="s">
        <v>70</v>
      </c>
      <c r="B126" s="86" t="s">
        <v>71</v>
      </c>
      <c r="C126" s="86" t="s">
        <v>72</v>
      </c>
      <c r="D126" s="86" t="s">
        <v>384</v>
      </c>
      <c r="E126" s="86" t="s">
        <v>279</v>
      </c>
      <c r="F126" s="86"/>
      <c r="G126" s="86"/>
      <c r="H126" s="86"/>
    </row>
    <row r="127" spans="1:8" ht="9.75" customHeight="1" x14ac:dyDescent="0.3">
      <c r="A127" s="28">
        <v>2160</v>
      </c>
      <c r="B127" s="16" t="s">
        <v>385</v>
      </c>
      <c r="C127" s="29">
        <v>0</v>
      </c>
      <c r="D127" s="16"/>
      <c r="E127" s="16"/>
      <c r="F127" s="16"/>
      <c r="G127" s="16"/>
      <c r="H127" s="16"/>
    </row>
    <row r="128" spans="1:8" ht="9.75" customHeight="1" x14ac:dyDescent="0.3">
      <c r="A128" s="28">
        <v>2161</v>
      </c>
      <c r="B128" s="16" t="s">
        <v>386</v>
      </c>
      <c r="C128" s="29">
        <v>0</v>
      </c>
      <c r="D128" s="16"/>
      <c r="E128" s="16"/>
      <c r="F128" s="16"/>
      <c r="G128" s="16"/>
      <c r="H128" s="16"/>
    </row>
    <row r="129" spans="1:5" ht="9.75" customHeight="1" x14ac:dyDescent="0.3">
      <c r="A129" s="28">
        <v>2162</v>
      </c>
      <c r="B129" s="16" t="s">
        <v>387</v>
      </c>
      <c r="C129" s="29">
        <v>0</v>
      </c>
      <c r="D129" s="16"/>
      <c r="E129" s="16"/>
    </row>
    <row r="130" spans="1:5" ht="9.75" customHeight="1" x14ac:dyDescent="0.3">
      <c r="A130" s="28">
        <v>2163</v>
      </c>
      <c r="B130" s="16" t="s">
        <v>388</v>
      </c>
      <c r="C130" s="29">
        <v>0</v>
      </c>
      <c r="D130" s="16"/>
      <c r="E130" s="16"/>
    </row>
    <row r="131" spans="1:5" ht="9.75" customHeight="1" x14ac:dyDescent="0.3">
      <c r="A131" s="28">
        <v>2164</v>
      </c>
      <c r="B131" s="16" t="s">
        <v>389</v>
      </c>
      <c r="C131" s="29">
        <v>0</v>
      </c>
      <c r="D131" s="16"/>
      <c r="E131" s="16"/>
    </row>
    <row r="132" spans="1:5" ht="9.75" customHeight="1" x14ac:dyDescent="0.3">
      <c r="A132" s="28">
        <v>2165</v>
      </c>
      <c r="B132" s="16" t="s">
        <v>390</v>
      </c>
      <c r="C132" s="29">
        <v>0</v>
      </c>
      <c r="D132" s="16"/>
      <c r="E132" s="16"/>
    </row>
    <row r="133" spans="1:5" ht="9.75" customHeight="1" x14ac:dyDescent="0.3">
      <c r="A133" s="28">
        <v>2166</v>
      </c>
      <c r="B133" s="16" t="s">
        <v>391</v>
      </c>
      <c r="C133" s="29">
        <v>0</v>
      </c>
      <c r="D133" s="16"/>
      <c r="E133" s="16"/>
    </row>
    <row r="134" spans="1:5" ht="9.75" customHeight="1" x14ac:dyDescent="0.3">
      <c r="A134" s="28">
        <v>2250</v>
      </c>
      <c r="B134" s="16" t="s">
        <v>392</v>
      </c>
      <c r="C134" s="29">
        <v>0</v>
      </c>
      <c r="D134" s="16"/>
      <c r="E134" s="16"/>
    </row>
    <row r="135" spans="1:5" ht="9.75" customHeight="1" x14ac:dyDescent="0.3">
      <c r="A135" s="28">
        <v>2251</v>
      </c>
      <c r="B135" s="16" t="s">
        <v>393</v>
      </c>
      <c r="C135" s="29">
        <v>0</v>
      </c>
      <c r="D135" s="16"/>
      <c r="E135" s="16"/>
    </row>
    <row r="136" spans="1:5" ht="9.75" customHeight="1" x14ac:dyDescent="0.3">
      <c r="A136" s="28">
        <v>2252</v>
      </c>
      <c r="B136" s="16" t="s">
        <v>394</v>
      </c>
      <c r="C136" s="29">
        <v>0</v>
      </c>
      <c r="D136" s="16"/>
      <c r="E136" s="16"/>
    </row>
    <row r="137" spans="1:5" ht="9.75" customHeight="1" x14ac:dyDescent="0.3">
      <c r="A137" s="28">
        <v>2253</v>
      </c>
      <c r="B137" s="16" t="s">
        <v>395</v>
      </c>
      <c r="C137" s="29">
        <v>0</v>
      </c>
      <c r="D137" s="16"/>
      <c r="E137" s="16"/>
    </row>
    <row r="138" spans="1:5" ht="9.75" customHeight="1" x14ac:dyDescent="0.3">
      <c r="A138" s="28">
        <v>2254</v>
      </c>
      <c r="B138" s="16" t="s">
        <v>396</v>
      </c>
      <c r="C138" s="29">
        <v>0</v>
      </c>
      <c r="D138" s="16"/>
      <c r="E138" s="16"/>
    </row>
    <row r="139" spans="1:5" ht="9.75" customHeight="1" x14ac:dyDescent="0.3">
      <c r="A139" s="28">
        <v>2255</v>
      </c>
      <c r="B139" s="16" t="s">
        <v>397</v>
      </c>
      <c r="C139" s="29">
        <v>0</v>
      </c>
      <c r="D139" s="16"/>
      <c r="E139" s="16"/>
    </row>
    <row r="140" spans="1:5" ht="9.75" customHeight="1" x14ac:dyDescent="0.3">
      <c r="A140" s="28">
        <v>2256</v>
      </c>
      <c r="B140" s="16" t="s">
        <v>398</v>
      </c>
      <c r="C140" s="29">
        <v>0</v>
      </c>
      <c r="D140" s="16"/>
      <c r="E140" s="16"/>
    </row>
    <row r="141" spans="1:5" ht="9.75" customHeight="1" x14ac:dyDescent="0.3">
      <c r="A141" s="16"/>
      <c r="B141" s="16"/>
      <c r="C141" s="16"/>
      <c r="D141" s="16"/>
      <c r="E141" s="16"/>
    </row>
    <row r="142" spans="1:5" ht="9.75" customHeight="1" x14ac:dyDescent="0.3">
      <c r="A142" s="84" t="s">
        <v>399</v>
      </c>
      <c r="B142" s="84"/>
      <c r="C142" s="84"/>
      <c r="D142" s="84"/>
      <c r="E142" s="84"/>
    </row>
    <row r="143" spans="1:5" ht="9.75" customHeight="1" x14ac:dyDescent="0.3">
      <c r="A143" s="91" t="s">
        <v>70</v>
      </c>
      <c r="B143" s="91" t="s">
        <v>71</v>
      </c>
      <c r="C143" s="91" t="s">
        <v>72</v>
      </c>
      <c r="D143" s="86" t="s">
        <v>384</v>
      </c>
      <c r="E143" s="86" t="s">
        <v>279</v>
      </c>
    </row>
    <row r="144" spans="1:5" ht="9.75" customHeight="1" x14ac:dyDescent="0.3">
      <c r="A144" s="28">
        <v>2150</v>
      </c>
      <c r="B144" s="16" t="s">
        <v>400</v>
      </c>
      <c r="C144" s="29">
        <v>0</v>
      </c>
      <c r="D144" s="16"/>
      <c r="E144" s="16"/>
    </row>
    <row r="145" spans="1:5" ht="9.75" customHeight="1" x14ac:dyDescent="0.3">
      <c r="A145" s="28">
        <v>2151</v>
      </c>
      <c r="B145" s="16" t="s">
        <v>401</v>
      </c>
      <c r="C145" s="29">
        <v>0</v>
      </c>
      <c r="D145" s="16"/>
      <c r="E145" s="16"/>
    </row>
    <row r="146" spans="1:5" ht="9.75" customHeight="1" x14ac:dyDescent="0.3">
      <c r="A146" s="28">
        <v>2152</v>
      </c>
      <c r="B146" s="16" t="s">
        <v>402</v>
      </c>
      <c r="C146" s="29">
        <v>0</v>
      </c>
      <c r="D146" s="16"/>
      <c r="E146" s="16"/>
    </row>
    <row r="147" spans="1:5" ht="9.75" customHeight="1" x14ac:dyDescent="0.3">
      <c r="A147" s="28">
        <v>2159</v>
      </c>
      <c r="B147" s="16" t="s">
        <v>403</v>
      </c>
      <c r="C147" s="29">
        <v>0</v>
      </c>
      <c r="D147" s="16"/>
      <c r="E147" s="16"/>
    </row>
    <row r="148" spans="1:5" ht="9.75" customHeight="1" x14ac:dyDescent="0.3">
      <c r="A148" s="28">
        <v>2240</v>
      </c>
      <c r="B148" s="16" t="s">
        <v>404</v>
      </c>
      <c r="C148" s="29">
        <v>0</v>
      </c>
      <c r="D148" s="16"/>
      <c r="E148" s="16"/>
    </row>
    <row r="149" spans="1:5" ht="9.75" customHeight="1" x14ac:dyDescent="0.3">
      <c r="A149" s="28">
        <v>2241</v>
      </c>
      <c r="B149" s="16" t="s">
        <v>405</v>
      </c>
      <c r="C149" s="29">
        <v>0</v>
      </c>
      <c r="D149" s="16"/>
      <c r="E149" s="16"/>
    </row>
    <row r="150" spans="1:5" ht="9.75" customHeight="1" x14ac:dyDescent="0.3">
      <c r="A150" s="28">
        <v>2242</v>
      </c>
      <c r="B150" s="16" t="s">
        <v>406</v>
      </c>
      <c r="C150" s="29">
        <v>0</v>
      </c>
      <c r="D150" s="16"/>
      <c r="E150" s="16"/>
    </row>
    <row r="151" spans="1:5" ht="9.75" customHeight="1" x14ac:dyDescent="0.3">
      <c r="A151" s="28">
        <v>2249</v>
      </c>
      <c r="B151" s="16" t="s">
        <v>407</v>
      </c>
      <c r="C151" s="29">
        <v>0</v>
      </c>
      <c r="D151" s="16"/>
      <c r="E151" s="16"/>
    </row>
    <row r="152" spans="1:5" ht="9.75" customHeight="1" x14ac:dyDescent="0.3">
      <c r="A152" s="28"/>
      <c r="B152" s="16"/>
      <c r="C152" s="29"/>
      <c r="D152" s="16"/>
      <c r="E152" s="16"/>
    </row>
    <row r="153" spans="1:5" ht="9.75" customHeight="1" x14ac:dyDescent="0.3">
      <c r="A153" s="84" t="s">
        <v>408</v>
      </c>
      <c r="B153" s="84"/>
      <c r="C153" s="84"/>
      <c r="D153" s="84"/>
      <c r="E153" s="84"/>
    </row>
    <row r="154" spans="1:5" ht="9.75" customHeight="1" x14ac:dyDescent="0.3">
      <c r="A154" s="91" t="s">
        <v>70</v>
      </c>
      <c r="B154" s="91" t="s">
        <v>71</v>
      </c>
      <c r="C154" s="91" t="s">
        <v>72</v>
      </c>
      <c r="D154" s="86" t="s">
        <v>384</v>
      </c>
      <c r="E154" s="86" t="s">
        <v>279</v>
      </c>
    </row>
    <row r="155" spans="1:5" ht="9.75" customHeight="1" x14ac:dyDescent="0.3">
      <c r="A155" s="28">
        <v>2170</v>
      </c>
      <c r="B155" s="16" t="s">
        <v>409</v>
      </c>
      <c r="C155" s="29">
        <v>0</v>
      </c>
      <c r="D155" s="16"/>
      <c r="E155" s="16"/>
    </row>
    <row r="156" spans="1:5" ht="9.75" customHeight="1" x14ac:dyDescent="0.3">
      <c r="A156" s="28">
        <v>2171</v>
      </c>
      <c r="B156" s="16" t="s">
        <v>410</v>
      </c>
      <c r="C156" s="29">
        <v>0</v>
      </c>
      <c r="D156" s="16"/>
      <c r="E156" s="16"/>
    </row>
    <row r="157" spans="1:5" ht="9.75" customHeight="1" x14ac:dyDescent="0.3">
      <c r="A157" s="28">
        <v>2172</v>
      </c>
      <c r="B157" s="16" t="s">
        <v>411</v>
      </c>
      <c r="C157" s="29">
        <v>0</v>
      </c>
      <c r="D157" s="16"/>
      <c r="E157" s="16"/>
    </row>
    <row r="158" spans="1:5" ht="9.75" customHeight="1" x14ac:dyDescent="0.3">
      <c r="A158" s="28">
        <v>2179</v>
      </c>
      <c r="B158" s="16" t="s">
        <v>412</v>
      </c>
      <c r="C158" s="29">
        <v>0</v>
      </c>
      <c r="D158" s="16"/>
      <c r="E158" s="16"/>
    </row>
    <row r="159" spans="1:5" ht="9.75" customHeight="1" x14ac:dyDescent="0.3">
      <c r="A159" s="28">
        <v>2260</v>
      </c>
      <c r="B159" s="16" t="s">
        <v>413</v>
      </c>
      <c r="C159" s="29">
        <v>0</v>
      </c>
      <c r="D159" s="16"/>
      <c r="E159" s="16"/>
    </row>
    <row r="160" spans="1:5" ht="9.75" customHeight="1" x14ac:dyDescent="0.3">
      <c r="A160" s="28">
        <v>2261</v>
      </c>
      <c r="B160" s="16" t="s">
        <v>414</v>
      </c>
      <c r="C160" s="29">
        <v>0</v>
      </c>
      <c r="D160" s="16"/>
      <c r="E160" s="16"/>
    </row>
    <row r="161" spans="1:5" ht="9.75" customHeight="1" x14ac:dyDescent="0.3">
      <c r="A161" s="28">
        <v>2262</v>
      </c>
      <c r="B161" s="16" t="s">
        <v>415</v>
      </c>
      <c r="C161" s="29">
        <v>0</v>
      </c>
      <c r="D161" s="16"/>
      <c r="E161" s="16"/>
    </row>
    <row r="162" spans="1:5" ht="9.75" customHeight="1" x14ac:dyDescent="0.3">
      <c r="A162" s="28">
        <v>2263</v>
      </c>
      <c r="B162" s="16" t="s">
        <v>416</v>
      </c>
      <c r="C162" s="29">
        <v>0</v>
      </c>
      <c r="D162" s="16"/>
      <c r="E162" s="16"/>
    </row>
    <row r="163" spans="1:5" ht="9.75" customHeight="1" x14ac:dyDescent="0.3">
      <c r="A163" s="28">
        <v>2269</v>
      </c>
      <c r="B163" s="16" t="s">
        <v>417</v>
      </c>
      <c r="C163" s="29">
        <v>0</v>
      </c>
      <c r="D163" s="16"/>
      <c r="E163" s="16"/>
    </row>
    <row r="164" spans="1:5" ht="9.75" customHeight="1" x14ac:dyDescent="0.3">
      <c r="A164" s="16"/>
      <c r="B164" s="16"/>
      <c r="C164" s="16"/>
      <c r="D164" s="16"/>
      <c r="E164" s="16"/>
    </row>
    <row r="165" spans="1:5" ht="9.75" customHeight="1" x14ac:dyDescent="0.3">
      <c r="A165" s="84" t="s">
        <v>418</v>
      </c>
      <c r="B165" s="84"/>
      <c r="C165" s="84"/>
      <c r="D165" s="84"/>
      <c r="E165" s="84"/>
    </row>
    <row r="166" spans="1:5" ht="9.75" customHeight="1" x14ac:dyDescent="0.3">
      <c r="A166" s="91" t="s">
        <v>70</v>
      </c>
      <c r="B166" s="91" t="s">
        <v>71</v>
      </c>
      <c r="C166" s="91" t="s">
        <v>72</v>
      </c>
      <c r="D166" s="86" t="s">
        <v>384</v>
      </c>
      <c r="E166" s="86" t="s">
        <v>279</v>
      </c>
    </row>
    <row r="167" spans="1:5" ht="9.75" customHeight="1" x14ac:dyDescent="0.3">
      <c r="A167" s="28">
        <v>2190</v>
      </c>
      <c r="B167" s="16" t="s">
        <v>419</v>
      </c>
      <c r="C167" s="29">
        <v>0</v>
      </c>
      <c r="D167" s="16"/>
      <c r="E167" s="16"/>
    </row>
    <row r="168" spans="1:5" ht="9.75" customHeight="1" x14ac:dyDescent="0.3">
      <c r="A168" s="28">
        <v>2191</v>
      </c>
      <c r="B168" s="16" t="s">
        <v>420</v>
      </c>
      <c r="C168" s="29">
        <v>0</v>
      </c>
      <c r="D168" s="16"/>
      <c r="E168" s="16"/>
    </row>
    <row r="169" spans="1:5" ht="9.75" customHeight="1" x14ac:dyDescent="0.3">
      <c r="A169" s="28">
        <v>2192</v>
      </c>
      <c r="B169" s="16" t="s">
        <v>421</v>
      </c>
      <c r="C169" s="29">
        <v>0</v>
      </c>
      <c r="D169" s="16"/>
      <c r="E169" s="16"/>
    </row>
    <row r="170" spans="1:5" ht="9.75" customHeight="1" x14ac:dyDescent="0.3">
      <c r="A170" s="28">
        <v>2199</v>
      </c>
      <c r="B170" s="16" t="s">
        <v>422</v>
      </c>
      <c r="C170" s="29">
        <v>0</v>
      </c>
      <c r="D170" s="16"/>
      <c r="E170" s="16"/>
    </row>
    <row r="171" spans="1:5" ht="9.75" customHeight="1" x14ac:dyDescent="0.3">
      <c r="A171" s="16"/>
      <c r="B171" s="16"/>
      <c r="C171" s="16"/>
      <c r="D171" s="16"/>
      <c r="E171" s="16"/>
    </row>
    <row r="172" spans="1:5" ht="9.75" customHeight="1" x14ac:dyDescent="0.3">
      <c r="A172" s="16"/>
      <c r="B172" s="16"/>
      <c r="C172" s="16"/>
      <c r="D172" s="16"/>
      <c r="E172" s="16"/>
    </row>
    <row r="173" spans="1:5" ht="9.75" customHeight="1" x14ac:dyDescent="0.3">
      <c r="A173" s="16"/>
      <c r="B173" s="16" t="s">
        <v>66</v>
      </c>
      <c r="C173" s="16"/>
      <c r="D173" s="16"/>
      <c r="E173" s="16"/>
    </row>
    <row r="176" spans="1:5" ht="21.6" x14ac:dyDescent="0.3">
      <c r="B176" s="24" t="str">
        <f>+ACT!B217</f>
        <v>"DIRECTORA ADMINISTRATIVA
CLAUDIA ANGÉLICA DURAN HERNÁNDEZ"</v>
      </c>
    </row>
    <row r="177" spans="2:2" ht="15" customHeight="1" x14ac:dyDescent="0.3">
      <c r="B177" s="24"/>
    </row>
    <row r="179" spans="2:2" ht="21.6" x14ac:dyDescent="0.3">
      <c r="B179" s="24" t="s">
        <v>588</v>
      </c>
    </row>
  </sheetData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" footer="0"/>
  <pageSetup scale="53" fitToHeight="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6"/>
  <sheetViews>
    <sheetView topLeftCell="A3" zoomScaleNormal="100" workbookViewId="0">
      <selection sqref="A1:E40"/>
    </sheetView>
  </sheetViews>
  <sheetFormatPr baseColWidth="10" defaultColWidth="14.44140625" defaultRowHeight="15" customHeight="1" x14ac:dyDescent="0.3"/>
  <cols>
    <col min="1" max="1" width="10" customWidth="1"/>
    <col min="2" max="2" width="48.109375" customWidth="1"/>
    <col min="3" max="3" width="22.88671875" customWidth="1"/>
    <col min="4" max="5" width="16.88671875" customWidth="1"/>
    <col min="6" max="26" width="9.109375" customWidth="1"/>
  </cols>
  <sheetData>
    <row r="1" spans="1:5" ht="11.25" customHeight="1" x14ac:dyDescent="0.3">
      <c r="A1" s="120" t="str">
        <f>ESF!A1</f>
        <v>Instituto Municipal de las Mujeres</v>
      </c>
      <c r="B1" s="115"/>
      <c r="C1" s="115"/>
      <c r="D1" s="89" t="s">
        <v>0</v>
      </c>
      <c r="E1" s="81">
        <f>'Notas a los Edos Financieros'!D1</f>
        <v>2025</v>
      </c>
    </row>
    <row r="2" spans="1:5" ht="11.25" customHeight="1" x14ac:dyDescent="0.3">
      <c r="A2" s="120" t="s">
        <v>423</v>
      </c>
      <c r="B2" s="115"/>
      <c r="C2" s="115"/>
      <c r="D2" s="89" t="s">
        <v>2</v>
      </c>
      <c r="E2" s="81" t="str">
        <f>'Notas a los Edos Financieros'!D2</f>
        <v>Trimestral</v>
      </c>
    </row>
    <row r="3" spans="1:5" ht="11.25" customHeight="1" x14ac:dyDescent="0.3">
      <c r="A3" s="120" t="str">
        <f>ESF!A3</f>
        <v>Del 01 de Enero al 31 de Marzo de 2025</v>
      </c>
      <c r="B3" s="115"/>
      <c r="C3" s="115"/>
      <c r="D3" s="89" t="s">
        <v>4</v>
      </c>
      <c r="E3" s="81" t="str">
        <f>'Notas a los Edos Financieros'!D3</f>
        <v>Cuenta Pública</v>
      </c>
    </row>
    <row r="4" spans="1:5" ht="11.25" customHeight="1" x14ac:dyDescent="0.3">
      <c r="A4" s="120" t="s">
        <v>5</v>
      </c>
      <c r="B4" s="115"/>
      <c r="C4" s="115"/>
      <c r="D4" s="89"/>
      <c r="E4" s="81"/>
    </row>
    <row r="5" spans="1:5" ht="9.75" customHeight="1" x14ac:dyDescent="0.3">
      <c r="A5" s="83" t="s">
        <v>68</v>
      </c>
      <c r="B5" s="84"/>
      <c r="C5" s="84"/>
      <c r="D5" s="84"/>
      <c r="E5" s="84"/>
    </row>
    <row r="6" spans="1:5" ht="9.75" customHeight="1" x14ac:dyDescent="0.3">
      <c r="A6" s="16"/>
      <c r="B6" s="16"/>
      <c r="C6" s="16"/>
      <c r="D6" s="16"/>
      <c r="E6" s="16"/>
    </row>
    <row r="7" spans="1:5" ht="14.4" x14ac:dyDescent="0.3">
      <c r="A7" s="84" t="s">
        <v>424</v>
      </c>
      <c r="B7" s="84"/>
      <c r="C7" s="84"/>
      <c r="D7" s="84"/>
      <c r="E7" s="84"/>
    </row>
    <row r="8" spans="1:5" ht="14.4" x14ac:dyDescent="0.3">
      <c r="A8" s="86" t="s">
        <v>70</v>
      </c>
      <c r="B8" s="86" t="s">
        <v>71</v>
      </c>
      <c r="C8" s="86" t="s">
        <v>72</v>
      </c>
      <c r="D8" s="86" t="s">
        <v>266</v>
      </c>
      <c r="E8" s="86" t="s">
        <v>384</v>
      </c>
    </row>
    <row r="9" spans="1:5" ht="14.4" x14ac:dyDescent="0.3">
      <c r="A9" s="28">
        <v>3110</v>
      </c>
      <c r="B9" s="16" t="s">
        <v>124</v>
      </c>
      <c r="C9" s="29">
        <v>1242756.1200000001</v>
      </c>
      <c r="D9" s="16"/>
      <c r="E9" s="16"/>
    </row>
    <row r="10" spans="1:5" ht="14.4" x14ac:dyDescent="0.3">
      <c r="A10" s="28">
        <v>3120</v>
      </c>
      <c r="B10" s="16" t="s">
        <v>425</v>
      </c>
      <c r="C10" s="29">
        <v>24841324.140000001</v>
      </c>
      <c r="D10" s="16"/>
      <c r="E10" s="16"/>
    </row>
    <row r="11" spans="1:5" ht="14.4" x14ac:dyDescent="0.3">
      <c r="A11" s="28">
        <v>3130</v>
      </c>
      <c r="B11" s="16" t="s">
        <v>426</v>
      </c>
      <c r="C11" s="29">
        <v>0</v>
      </c>
      <c r="D11" s="16"/>
      <c r="E11" s="16"/>
    </row>
    <row r="12" spans="1:5" ht="14.4" x14ac:dyDescent="0.3">
      <c r="A12" s="16"/>
      <c r="B12" s="16"/>
      <c r="C12" s="16"/>
      <c r="D12" s="16"/>
      <c r="E12" s="16"/>
    </row>
    <row r="13" spans="1:5" ht="14.4" x14ac:dyDescent="0.3">
      <c r="A13" s="84" t="s">
        <v>427</v>
      </c>
      <c r="B13" s="84"/>
      <c r="C13" s="84"/>
      <c r="D13" s="84"/>
      <c r="E13" s="84"/>
    </row>
    <row r="14" spans="1:5" ht="14.4" x14ac:dyDescent="0.3">
      <c r="A14" s="86" t="s">
        <v>70</v>
      </c>
      <c r="B14" s="86" t="s">
        <v>71</v>
      </c>
      <c r="C14" s="86" t="s">
        <v>72</v>
      </c>
      <c r="D14" s="86" t="s">
        <v>428</v>
      </c>
      <c r="E14" s="86"/>
    </row>
    <row r="15" spans="1:5" ht="14.4" x14ac:dyDescent="0.3">
      <c r="A15" s="28">
        <v>3210</v>
      </c>
      <c r="B15" s="16" t="s">
        <v>429</v>
      </c>
      <c r="C15" s="29">
        <v>6607908.0599999949</v>
      </c>
      <c r="D15" s="16"/>
      <c r="E15" s="16"/>
    </row>
    <row r="16" spans="1:5" ht="14.4" x14ac:dyDescent="0.3">
      <c r="A16" s="28">
        <v>3220</v>
      </c>
      <c r="B16" s="16" t="s">
        <v>430</v>
      </c>
      <c r="C16" s="29">
        <v>1997784.9299999997</v>
      </c>
      <c r="D16" s="16"/>
      <c r="E16" s="16"/>
    </row>
    <row r="17" spans="1:4" ht="14.4" x14ac:dyDescent="0.3">
      <c r="A17" s="28">
        <v>3230</v>
      </c>
      <c r="B17" s="16" t="s">
        <v>431</v>
      </c>
      <c r="C17" s="29">
        <f>+SUM(C18:C21)</f>
        <v>0</v>
      </c>
      <c r="D17" s="16"/>
    </row>
    <row r="18" spans="1:4" ht="14.4" x14ac:dyDescent="0.3">
      <c r="A18" s="28">
        <v>3231</v>
      </c>
      <c r="B18" s="16" t="s">
        <v>432</v>
      </c>
      <c r="C18" s="29">
        <v>0</v>
      </c>
      <c r="D18" s="16"/>
    </row>
    <row r="19" spans="1:4" ht="14.4" x14ac:dyDescent="0.3">
      <c r="A19" s="28">
        <v>3232</v>
      </c>
      <c r="B19" s="16" t="s">
        <v>433</v>
      </c>
      <c r="C19" s="29">
        <v>0</v>
      </c>
      <c r="D19" s="16"/>
    </row>
    <row r="20" spans="1:4" ht="14.4" x14ac:dyDescent="0.3">
      <c r="A20" s="28">
        <v>3233</v>
      </c>
      <c r="B20" s="16" t="s">
        <v>434</v>
      </c>
      <c r="C20" s="29">
        <v>0</v>
      </c>
      <c r="D20" s="16"/>
    </row>
    <row r="21" spans="1:4" ht="14.4" x14ac:dyDescent="0.3">
      <c r="A21" s="28">
        <v>3239</v>
      </c>
      <c r="B21" s="16" t="s">
        <v>435</v>
      </c>
      <c r="C21" s="29">
        <v>0</v>
      </c>
      <c r="D21" s="16"/>
    </row>
    <row r="22" spans="1:4" ht="14.4" x14ac:dyDescent="0.3">
      <c r="A22" s="28">
        <v>3240</v>
      </c>
      <c r="B22" s="16" t="s">
        <v>436</v>
      </c>
      <c r="C22" s="29">
        <f>+SUM(C23:C25)</f>
        <v>0</v>
      </c>
      <c r="D22" s="16"/>
    </row>
    <row r="23" spans="1:4" ht="14.4" x14ac:dyDescent="0.3">
      <c r="A23" s="28">
        <v>3241</v>
      </c>
      <c r="B23" s="16" t="s">
        <v>437</v>
      </c>
      <c r="C23" s="29">
        <v>0</v>
      </c>
      <c r="D23" s="16"/>
    </row>
    <row r="24" spans="1:4" ht="14.4" x14ac:dyDescent="0.3">
      <c r="A24" s="28">
        <v>3242</v>
      </c>
      <c r="B24" s="16" t="s">
        <v>438</v>
      </c>
      <c r="C24" s="29">
        <v>0</v>
      </c>
      <c r="D24" s="16"/>
    </row>
    <row r="25" spans="1:4" ht="14.4" x14ac:dyDescent="0.3">
      <c r="A25" s="28">
        <v>3243</v>
      </c>
      <c r="B25" s="16" t="s">
        <v>439</v>
      </c>
      <c r="C25" s="29">
        <v>0</v>
      </c>
      <c r="D25" s="16"/>
    </row>
    <row r="26" spans="1:4" ht="14.4" x14ac:dyDescent="0.3">
      <c r="A26" s="28">
        <v>3250</v>
      </c>
      <c r="B26" s="16" t="s">
        <v>440</v>
      </c>
      <c r="C26" s="29">
        <f>+SUM(C27:C28)</f>
        <v>-2950258.25</v>
      </c>
      <c r="D26" s="16"/>
    </row>
    <row r="27" spans="1:4" ht="14.4" x14ac:dyDescent="0.3">
      <c r="A27" s="28">
        <v>3251</v>
      </c>
      <c r="B27" s="16" t="s">
        <v>441</v>
      </c>
      <c r="C27" s="29">
        <v>0</v>
      </c>
      <c r="D27" s="16"/>
    </row>
    <row r="28" spans="1:4" ht="14.4" x14ac:dyDescent="0.3">
      <c r="A28" s="28">
        <v>3252</v>
      </c>
      <c r="B28" s="16" t="s">
        <v>442</v>
      </c>
      <c r="C28" s="29">
        <v>-2950258.25</v>
      </c>
      <c r="D28" s="16"/>
    </row>
    <row r="29" spans="1:4" ht="14.4" x14ac:dyDescent="0.3">
      <c r="A29" s="16"/>
      <c r="B29" s="16"/>
      <c r="C29" s="16"/>
      <c r="D29" s="16"/>
    </row>
    <row r="30" spans="1:4" ht="14.4" x14ac:dyDescent="0.3">
      <c r="A30" s="16"/>
      <c r="B30" s="16" t="s">
        <v>66</v>
      </c>
      <c r="C30" s="16"/>
      <c r="D30" s="16"/>
    </row>
    <row r="31" spans="1:4" ht="14.4" x14ac:dyDescent="0.3"/>
    <row r="33" spans="2:2" ht="21.6" x14ac:dyDescent="0.3">
      <c r="B33" s="24" t="str">
        <f>+ESF!B176</f>
        <v>"DIRECTORA ADMINISTRATIVA
CLAUDIA ANGÉLICA DURAN HERNÁNDEZ"</v>
      </c>
    </row>
    <row r="34" spans="2:2" ht="15" customHeight="1" x14ac:dyDescent="0.3">
      <c r="B34" s="24"/>
    </row>
    <row r="36" spans="2:2" ht="21.6" x14ac:dyDescent="0.3">
      <c r="B36" s="24" t="s">
        <v>588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scale="9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144"/>
  <sheetViews>
    <sheetView topLeftCell="A143" workbookViewId="0">
      <selection sqref="A1:F146"/>
    </sheetView>
  </sheetViews>
  <sheetFormatPr baseColWidth="10" defaultColWidth="14.44140625" defaultRowHeight="15" customHeight="1" x14ac:dyDescent="0.3"/>
  <cols>
    <col min="1" max="1" width="10" customWidth="1"/>
    <col min="2" max="2" width="63.44140625" customWidth="1"/>
    <col min="3" max="3" width="15.109375" customWidth="1"/>
    <col min="4" max="4" width="16.44140625" customWidth="1"/>
    <col min="5" max="5" width="19.109375" customWidth="1"/>
    <col min="6" max="6" width="9.109375" customWidth="1"/>
    <col min="7" max="7" width="11.44140625" customWidth="1"/>
    <col min="8" max="8" width="9.109375" customWidth="1"/>
    <col min="9" max="9" width="12.21875" customWidth="1"/>
    <col min="10" max="26" width="9.109375" customWidth="1"/>
  </cols>
  <sheetData>
    <row r="1" spans="1:5" ht="11.25" customHeight="1" x14ac:dyDescent="0.3">
      <c r="A1" s="120" t="str">
        <f>ESF!A1</f>
        <v>Instituto Municipal de las Mujeres</v>
      </c>
      <c r="B1" s="115"/>
      <c r="C1" s="115"/>
      <c r="D1" s="89" t="s">
        <v>0</v>
      </c>
      <c r="E1" s="81">
        <f>'Notas a los Edos Financieros'!D1</f>
        <v>2025</v>
      </c>
    </row>
    <row r="2" spans="1:5" ht="11.25" customHeight="1" x14ac:dyDescent="0.3">
      <c r="A2" s="120" t="s">
        <v>443</v>
      </c>
      <c r="B2" s="115"/>
      <c r="C2" s="115"/>
      <c r="D2" s="89" t="s">
        <v>2</v>
      </c>
      <c r="E2" s="81" t="str">
        <f>'Notas a los Edos Financieros'!D2</f>
        <v>Trimestral</v>
      </c>
    </row>
    <row r="3" spans="1:5" ht="11.25" customHeight="1" x14ac:dyDescent="0.3">
      <c r="A3" s="120" t="str">
        <f>ESF!A3</f>
        <v>Del 01 de Enero al 31 de Marzo de 2025</v>
      </c>
      <c r="B3" s="115"/>
      <c r="C3" s="115"/>
      <c r="D3" s="89" t="s">
        <v>4</v>
      </c>
      <c r="E3" s="81" t="str">
        <f>'Notas a los Edos Financieros'!D3</f>
        <v>Cuenta Pública</v>
      </c>
    </row>
    <row r="4" spans="1:5" ht="11.25" customHeight="1" x14ac:dyDescent="0.3">
      <c r="A4" s="120" t="s">
        <v>5</v>
      </c>
      <c r="B4" s="115"/>
      <c r="C4" s="115"/>
      <c r="D4" s="89"/>
      <c r="E4" s="81"/>
    </row>
    <row r="5" spans="1:5" ht="9.75" customHeight="1" x14ac:dyDescent="0.3">
      <c r="A5" s="83" t="s">
        <v>68</v>
      </c>
      <c r="B5" s="84"/>
      <c r="C5" s="84"/>
      <c r="D5" s="84"/>
      <c r="E5" s="84"/>
    </row>
    <row r="6" spans="1:5" ht="9.75" customHeight="1" x14ac:dyDescent="0.3">
      <c r="A6" s="16"/>
      <c r="B6" s="16"/>
      <c r="C6" s="16"/>
      <c r="D6" s="16"/>
      <c r="E6" s="16"/>
    </row>
    <row r="7" spans="1:5" ht="9.75" customHeight="1" x14ac:dyDescent="0.3">
      <c r="A7" s="84" t="s">
        <v>444</v>
      </c>
      <c r="B7" s="84"/>
      <c r="C7" s="84"/>
      <c r="D7" s="84"/>
      <c r="E7" s="16"/>
    </row>
    <row r="8" spans="1:5" ht="9.75" customHeight="1" x14ac:dyDescent="0.3">
      <c r="A8" s="86" t="s">
        <v>70</v>
      </c>
      <c r="B8" s="86" t="s">
        <v>71</v>
      </c>
      <c r="C8" s="87">
        <v>2025</v>
      </c>
      <c r="D8" s="87">
        <v>2024</v>
      </c>
      <c r="E8" s="16"/>
    </row>
    <row r="9" spans="1:5" ht="9.75" customHeight="1" x14ac:dyDescent="0.3">
      <c r="A9" s="28">
        <v>1111</v>
      </c>
      <c r="B9" s="16" t="s">
        <v>445</v>
      </c>
      <c r="C9" s="29">
        <v>0</v>
      </c>
      <c r="D9" s="29">
        <v>0</v>
      </c>
      <c r="E9" s="16"/>
    </row>
    <row r="10" spans="1:5" ht="9.75" customHeight="1" x14ac:dyDescent="0.3">
      <c r="A10" s="28">
        <v>1112</v>
      </c>
      <c r="B10" s="16" t="s">
        <v>446</v>
      </c>
      <c r="C10" s="29">
        <v>8585221.9299999997</v>
      </c>
      <c r="D10" s="29">
        <v>16129465.369999999</v>
      </c>
      <c r="E10" s="16"/>
    </row>
    <row r="11" spans="1:5" ht="9.75" customHeight="1" x14ac:dyDescent="0.3">
      <c r="A11" s="28">
        <v>1113</v>
      </c>
      <c r="B11" s="16" t="s">
        <v>447</v>
      </c>
      <c r="C11" s="29">
        <v>0</v>
      </c>
      <c r="D11" s="29">
        <v>0</v>
      </c>
      <c r="E11" s="16"/>
    </row>
    <row r="12" spans="1:5" ht="9.75" customHeight="1" x14ac:dyDescent="0.3">
      <c r="A12" s="28">
        <v>1114</v>
      </c>
      <c r="B12" s="16" t="s">
        <v>267</v>
      </c>
      <c r="C12" s="29">
        <v>0</v>
      </c>
      <c r="D12" s="29">
        <v>0</v>
      </c>
      <c r="E12" s="16"/>
    </row>
    <row r="13" spans="1:5" ht="9.75" customHeight="1" x14ac:dyDescent="0.3">
      <c r="A13" s="28">
        <v>1115</v>
      </c>
      <c r="B13" s="16" t="s">
        <v>268</v>
      </c>
      <c r="C13" s="29">
        <v>0</v>
      </c>
      <c r="D13" s="29">
        <v>0</v>
      </c>
      <c r="E13" s="16"/>
    </row>
    <row r="14" spans="1:5" ht="9.75" customHeight="1" x14ac:dyDescent="0.3">
      <c r="A14" s="28">
        <v>1116</v>
      </c>
      <c r="B14" s="16" t="s">
        <v>448</v>
      </c>
      <c r="C14" s="29">
        <v>0</v>
      </c>
      <c r="D14" s="29">
        <v>0</v>
      </c>
      <c r="E14" s="16"/>
    </row>
    <row r="15" spans="1:5" ht="9.75" customHeight="1" x14ac:dyDescent="0.3">
      <c r="A15" s="28">
        <v>1119</v>
      </c>
      <c r="B15" s="16" t="s">
        <v>449</v>
      </c>
      <c r="C15" s="29">
        <v>0</v>
      </c>
      <c r="D15" s="29">
        <v>0</v>
      </c>
      <c r="E15" s="16"/>
    </row>
    <row r="16" spans="1:5" ht="9.75" customHeight="1" x14ac:dyDescent="0.3">
      <c r="A16" s="30">
        <v>1110</v>
      </c>
      <c r="B16" s="31" t="s">
        <v>450</v>
      </c>
      <c r="C16" s="32">
        <f>SUM(C9:C15)</f>
        <v>8585221.9299999997</v>
      </c>
      <c r="D16" s="32">
        <f>SUM(D9:D15)</f>
        <v>16129465.369999999</v>
      </c>
      <c r="E16" s="16"/>
    </row>
    <row r="19" spans="1:7" ht="9.75" customHeight="1" x14ac:dyDescent="0.3">
      <c r="A19" s="84" t="s">
        <v>451</v>
      </c>
      <c r="B19" s="84"/>
      <c r="C19" s="84"/>
      <c r="D19" s="84"/>
    </row>
    <row r="20" spans="1:7" ht="9.75" customHeight="1" x14ac:dyDescent="0.3">
      <c r="A20" s="86" t="s">
        <v>70</v>
      </c>
      <c r="B20" s="86" t="s">
        <v>71</v>
      </c>
      <c r="C20" s="87">
        <v>2025</v>
      </c>
      <c r="D20" s="87">
        <v>2024</v>
      </c>
    </row>
    <row r="21" spans="1:7" ht="9.75" customHeight="1" x14ac:dyDescent="0.3">
      <c r="A21" s="30">
        <v>1230</v>
      </c>
      <c r="B21" s="33" t="s">
        <v>317</v>
      </c>
      <c r="C21" s="32">
        <v>0</v>
      </c>
      <c r="D21" s="32">
        <v>0</v>
      </c>
    </row>
    <row r="22" spans="1:7" ht="9.75" customHeight="1" x14ac:dyDescent="0.3">
      <c r="A22" s="28">
        <v>1231</v>
      </c>
      <c r="B22" s="16" t="s">
        <v>318</v>
      </c>
      <c r="C22" s="29">
        <v>0</v>
      </c>
      <c r="D22" s="29">
        <v>0</v>
      </c>
    </row>
    <row r="23" spans="1:7" ht="9.75" customHeight="1" x14ac:dyDescent="0.3">
      <c r="A23" s="28">
        <v>1232</v>
      </c>
      <c r="B23" s="16" t="s">
        <v>319</v>
      </c>
      <c r="C23" s="29">
        <v>0</v>
      </c>
      <c r="D23" s="29">
        <v>0</v>
      </c>
    </row>
    <row r="24" spans="1:7" ht="9.75" customHeight="1" x14ac:dyDescent="0.3">
      <c r="A24" s="28">
        <v>1233</v>
      </c>
      <c r="B24" s="16" t="s">
        <v>320</v>
      </c>
      <c r="C24" s="29">
        <v>0</v>
      </c>
      <c r="D24" s="29">
        <v>0</v>
      </c>
    </row>
    <row r="25" spans="1:7" ht="9.75" customHeight="1" x14ac:dyDescent="0.3">
      <c r="A25" s="28">
        <v>1234</v>
      </c>
      <c r="B25" s="16" t="s">
        <v>321</v>
      </c>
      <c r="C25" s="29">
        <v>0</v>
      </c>
      <c r="D25" s="29">
        <v>0</v>
      </c>
    </row>
    <row r="26" spans="1:7" ht="9.75" customHeight="1" x14ac:dyDescent="0.3">
      <c r="A26" s="28">
        <v>1235</v>
      </c>
      <c r="B26" s="16" t="s">
        <v>322</v>
      </c>
      <c r="C26" s="29">
        <v>0</v>
      </c>
      <c r="D26" s="29">
        <v>0</v>
      </c>
    </row>
    <row r="27" spans="1:7" ht="9.75" customHeight="1" x14ac:dyDescent="0.3">
      <c r="A27" s="28">
        <v>1236</v>
      </c>
      <c r="B27" s="16" t="s">
        <v>323</v>
      </c>
      <c r="C27" s="29">
        <v>0</v>
      </c>
      <c r="D27" s="29">
        <v>0</v>
      </c>
    </row>
    <row r="28" spans="1:7" ht="9.75" customHeight="1" x14ac:dyDescent="0.3">
      <c r="A28" s="28">
        <v>1239</v>
      </c>
      <c r="B28" s="16" t="s">
        <v>324</v>
      </c>
      <c r="C28" s="29">
        <v>0</v>
      </c>
      <c r="D28" s="29">
        <v>0</v>
      </c>
    </row>
    <row r="29" spans="1:7" ht="9.75" customHeight="1" x14ac:dyDescent="0.3">
      <c r="A29" s="30">
        <v>1240</v>
      </c>
      <c r="B29" s="33" t="s">
        <v>325</v>
      </c>
      <c r="C29" s="32">
        <f>+SUM(C30:C37)</f>
        <v>42905.87</v>
      </c>
      <c r="D29" s="32">
        <f>+SUM(D30:D37)</f>
        <v>850124.3</v>
      </c>
      <c r="G29" s="103"/>
    </row>
    <row r="30" spans="1:7" ht="9.75" customHeight="1" x14ac:dyDescent="0.3">
      <c r="A30" s="28">
        <v>1241</v>
      </c>
      <c r="B30" s="16" t="s">
        <v>326</v>
      </c>
      <c r="C30" s="29">
        <v>42905.87</v>
      </c>
      <c r="D30" s="29">
        <f>15548.33+39202.06+89721.36+16235.82+155927.98</f>
        <v>316635.55000000005</v>
      </c>
    </row>
    <row r="31" spans="1:7" ht="9.75" customHeight="1" x14ac:dyDescent="0.3">
      <c r="A31" s="28">
        <v>1242</v>
      </c>
      <c r="B31" s="16" t="s">
        <v>327</v>
      </c>
      <c r="C31" s="29">
        <v>0</v>
      </c>
      <c r="D31" s="29">
        <v>0</v>
      </c>
    </row>
    <row r="32" spans="1:7" ht="9.75" customHeight="1" x14ac:dyDescent="0.3">
      <c r="A32" s="28">
        <v>1243</v>
      </c>
      <c r="B32" s="16" t="s">
        <v>328</v>
      </c>
      <c r="C32" s="29">
        <v>0</v>
      </c>
      <c r="D32" s="29">
        <v>0</v>
      </c>
    </row>
    <row r="33" spans="1:4" ht="9.75" customHeight="1" x14ac:dyDescent="0.3">
      <c r="A33" s="28">
        <v>1244</v>
      </c>
      <c r="B33" s="16" t="s">
        <v>329</v>
      </c>
      <c r="C33" s="29">
        <v>0</v>
      </c>
      <c r="D33" s="29">
        <v>417670</v>
      </c>
    </row>
    <row r="34" spans="1:4" ht="9.75" customHeight="1" x14ac:dyDescent="0.3">
      <c r="A34" s="28">
        <v>1245</v>
      </c>
      <c r="B34" s="16" t="s">
        <v>330</v>
      </c>
      <c r="C34" s="29">
        <v>0</v>
      </c>
      <c r="D34" s="29">
        <v>14298.9</v>
      </c>
    </row>
    <row r="35" spans="1:4" ht="9.75" customHeight="1" x14ac:dyDescent="0.3">
      <c r="A35" s="28">
        <v>1246</v>
      </c>
      <c r="B35" s="16" t="s">
        <v>331</v>
      </c>
      <c r="C35" s="29">
        <v>0</v>
      </c>
      <c r="D35" s="29">
        <f>59508+1746.63+4050.02+36215.2</f>
        <v>101519.84999999999</v>
      </c>
    </row>
    <row r="36" spans="1:4" ht="9.75" customHeight="1" x14ac:dyDescent="0.3">
      <c r="A36" s="28">
        <v>1247</v>
      </c>
      <c r="B36" s="16" t="s">
        <v>332</v>
      </c>
      <c r="C36" s="29">
        <v>0</v>
      </c>
      <c r="D36" s="29">
        <v>0</v>
      </c>
    </row>
    <row r="37" spans="1:4" ht="9.75" customHeight="1" x14ac:dyDescent="0.3">
      <c r="A37" s="28">
        <v>1248</v>
      </c>
      <c r="B37" s="16" t="s">
        <v>333</v>
      </c>
      <c r="C37" s="29">
        <v>0</v>
      </c>
      <c r="D37" s="29">
        <v>0</v>
      </c>
    </row>
    <row r="38" spans="1:4" ht="9.75" customHeight="1" x14ac:dyDescent="0.3">
      <c r="A38" s="30">
        <v>1250</v>
      </c>
      <c r="B38" s="33" t="s">
        <v>339</v>
      </c>
      <c r="C38" s="32">
        <f>+SUM(C39:C43)</f>
        <v>0</v>
      </c>
      <c r="D38" s="32">
        <f>+SUM(D39:D43)</f>
        <v>23674.959999999999</v>
      </c>
    </row>
    <row r="39" spans="1:4" ht="9.75" customHeight="1" x14ac:dyDescent="0.3">
      <c r="A39" s="28">
        <v>1251</v>
      </c>
      <c r="B39" s="16" t="s">
        <v>340</v>
      </c>
      <c r="C39" s="29">
        <v>0</v>
      </c>
      <c r="D39" s="29">
        <v>23674.959999999999</v>
      </c>
    </row>
    <row r="40" spans="1:4" ht="9.75" customHeight="1" x14ac:dyDescent="0.3">
      <c r="A40" s="28">
        <v>1252</v>
      </c>
      <c r="B40" s="16" t="s">
        <v>341</v>
      </c>
      <c r="C40" s="29">
        <v>0</v>
      </c>
      <c r="D40" s="29">
        <v>0</v>
      </c>
    </row>
    <row r="41" spans="1:4" ht="9.75" customHeight="1" x14ac:dyDescent="0.3">
      <c r="A41" s="28">
        <v>1253</v>
      </c>
      <c r="B41" s="16" t="s">
        <v>342</v>
      </c>
      <c r="C41" s="29">
        <v>0</v>
      </c>
      <c r="D41" s="29">
        <v>0</v>
      </c>
    </row>
    <row r="42" spans="1:4" ht="9.75" customHeight="1" x14ac:dyDescent="0.3">
      <c r="A42" s="28">
        <v>1254</v>
      </c>
      <c r="B42" s="16" t="s">
        <v>343</v>
      </c>
      <c r="C42" s="29">
        <v>0</v>
      </c>
      <c r="D42" s="29">
        <v>0</v>
      </c>
    </row>
    <row r="43" spans="1:4" ht="9.75" customHeight="1" x14ac:dyDescent="0.3">
      <c r="A43" s="28">
        <v>1259</v>
      </c>
      <c r="B43" s="16" t="s">
        <v>344</v>
      </c>
      <c r="C43" s="29">
        <v>0</v>
      </c>
      <c r="D43" s="29">
        <v>0</v>
      </c>
    </row>
    <row r="44" spans="1:4" ht="9.75" customHeight="1" x14ac:dyDescent="0.3">
      <c r="A44" s="28"/>
      <c r="B44" s="31" t="s">
        <v>452</v>
      </c>
      <c r="C44" s="32">
        <f>C21+C29+C38</f>
        <v>42905.87</v>
      </c>
      <c r="D44" s="32">
        <f>D21+D29+D38</f>
        <v>873799.26</v>
      </c>
    </row>
    <row r="45" spans="1:4" ht="9.75" customHeight="1" x14ac:dyDescent="0.3">
      <c r="A45" s="16"/>
      <c r="B45" s="16"/>
      <c r="C45" s="16"/>
      <c r="D45" s="16"/>
    </row>
    <row r="46" spans="1:4" ht="9.75" customHeight="1" x14ac:dyDescent="0.3">
      <c r="A46" s="84" t="s">
        <v>453</v>
      </c>
      <c r="B46" s="84"/>
      <c r="C46" s="84"/>
      <c r="D46" s="84"/>
    </row>
    <row r="47" spans="1:4" ht="9.75" customHeight="1" x14ac:dyDescent="0.3">
      <c r="A47" s="86" t="s">
        <v>70</v>
      </c>
      <c r="B47" s="86" t="s">
        <v>71</v>
      </c>
      <c r="C47" s="87">
        <v>2025</v>
      </c>
      <c r="D47" s="87">
        <v>2024</v>
      </c>
    </row>
    <row r="48" spans="1:4" ht="11.25" customHeight="1" x14ac:dyDescent="0.3">
      <c r="A48" s="30">
        <v>3210</v>
      </c>
      <c r="B48" s="33" t="s">
        <v>454</v>
      </c>
      <c r="C48" s="32">
        <f>+ACT!C9-ACT!C94</f>
        <v>6607908.0600000005</v>
      </c>
      <c r="D48" s="32">
        <v>8159331.5199999884</v>
      </c>
    </row>
    <row r="49" spans="1:4" ht="11.25" customHeight="1" x14ac:dyDescent="0.3">
      <c r="A49" s="28"/>
      <c r="B49" s="31" t="s">
        <v>455</v>
      </c>
      <c r="C49" s="32">
        <f>+C62+C93</f>
        <v>-2788550.97</v>
      </c>
      <c r="D49" s="32">
        <f>+D62+D93</f>
        <v>5896186.6900000004</v>
      </c>
    </row>
    <row r="50" spans="1:4" ht="11.25" customHeight="1" x14ac:dyDescent="0.3">
      <c r="A50" s="30">
        <v>5400</v>
      </c>
      <c r="B50" s="33" t="s">
        <v>219</v>
      </c>
      <c r="C50" s="32">
        <v>0</v>
      </c>
      <c r="D50" s="32">
        <v>0</v>
      </c>
    </row>
    <row r="51" spans="1:4" ht="11.25" customHeight="1" x14ac:dyDescent="0.3">
      <c r="A51" s="28">
        <v>5410</v>
      </c>
      <c r="B51" s="16" t="s">
        <v>456</v>
      </c>
      <c r="C51" s="29">
        <v>0</v>
      </c>
      <c r="D51" s="29">
        <v>0</v>
      </c>
    </row>
    <row r="52" spans="1:4" ht="11.25" customHeight="1" x14ac:dyDescent="0.3">
      <c r="A52" s="28">
        <v>5411</v>
      </c>
      <c r="B52" s="16" t="s">
        <v>221</v>
      </c>
      <c r="C52" s="29">
        <v>0</v>
      </c>
      <c r="D52" s="29">
        <v>0</v>
      </c>
    </row>
    <row r="53" spans="1:4" ht="11.25" customHeight="1" x14ac:dyDescent="0.3">
      <c r="A53" s="28">
        <v>5420</v>
      </c>
      <c r="B53" s="16" t="s">
        <v>457</v>
      </c>
      <c r="C53" s="29">
        <v>0</v>
      </c>
      <c r="D53" s="29">
        <v>0</v>
      </c>
    </row>
    <row r="54" spans="1:4" ht="11.25" customHeight="1" x14ac:dyDescent="0.3">
      <c r="A54" s="28">
        <v>5421</v>
      </c>
      <c r="B54" s="16" t="s">
        <v>224</v>
      </c>
      <c r="C54" s="29">
        <v>0</v>
      </c>
      <c r="D54" s="29">
        <v>0</v>
      </c>
    </row>
    <row r="55" spans="1:4" ht="11.25" customHeight="1" x14ac:dyDescent="0.3">
      <c r="A55" s="28">
        <v>5430</v>
      </c>
      <c r="B55" s="16" t="s">
        <v>458</v>
      </c>
      <c r="C55" s="29">
        <v>0</v>
      </c>
      <c r="D55" s="29">
        <v>0</v>
      </c>
    </row>
    <row r="56" spans="1:4" ht="11.25" customHeight="1" x14ac:dyDescent="0.3">
      <c r="A56" s="28">
        <v>5431</v>
      </c>
      <c r="B56" s="16" t="s">
        <v>227</v>
      </c>
      <c r="C56" s="29">
        <v>0</v>
      </c>
      <c r="D56" s="29">
        <v>0</v>
      </c>
    </row>
    <row r="57" spans="1:4" ht="11.25" customHeight="1" x14ac:dyDescent="0.3">
      <c r="A57" s="28">
        <v>5440</v>
      </c>
      <c r="B57" s="16" t="s">
        <v>459</v>
      </c>
      <c r="C57" s="29">
        <v>0</v>
      </c>
      <c r="D57" s="29">
        <v>0</v>
      </c>
    </row>
    <row r="58" spans="1:4" ht="11.25" customHeight="1" x14ac:dyDescent="0.3">
      <c r="A58" s="28">
        <v>5441</v>
      </c>
      <c r="B58" s="16" t="s">
        <v>459</v>
      </c>
      <c r="C58" s="29">
        <v>0</v>
      </c>
      <c r="D58" s="29">
        <v>0</v>
      </c>
    </row>
    <row r="59" spans="1:4" ht="11.25" customHeight="1" x14ac:dyDescent="0.3">
      <c r="A59" s="28">
        <v>5450</v>
      </c>
      <c r="B59" s="16" t="s">
        <v>460</v>
      </c>
      <c r="C59" s="29">
        <v>0</v>
      </c>
      <c r="D59" s="29">
        <v>0</v>
      </c>
    </row>
    <row r="60" spans="1:4" ht="11.25" customHeight="1" x14ac:dyDescent="0.3">
      <c r="A60" s="28">
        <v>5451</v>
      </c>
      <c r="B60" s="16" t="s">
        <v>231</v>
      </c>
      <c r="C60" s="29">
        <v>0</v>
      </c>
      <c r="D60" s="29">
        <v>0</v>
      </c>
    </row>
    <row r="61" spans="1:4" ht="11.25" customHeight="1" x14ac:dyDescent="0.3">
      <c r="A61" s="28">
        <v>5452</v>
      </c>
      <c r="B61" s="16" t="s">
        <v>232</v>
      </c>
      <c r="C61" s="29">
        <v>0</v>
      </c>
      <c r="D61" s="29">
        <v>0</v>
      </c>
    </row>
    <row r="62" spans="1:4" ht="11.25" customHeight="1" x14ac:dyDescent="0.3">
      <c r="A62" s="30">
        <v>5500</v>
      </c>
      <c r="B62" s="33" t="s">
        <v>233</v>
      </c>
      <c r="C62" s="32">
        <f>+C63</f>
        <v>526857.11</v>
      </c>
      <c r="D62" s="32">
        <f>+D63</f>
        <v>2053253.5</v>
      </c>
    </row>
    <row r="63" spans="1:4" ht="11.25" customHeight="1" x14ac:dyDescent="0.3">
      <c r="A63" s="30">
        <v>5510</v>
      </c>
      <c r="B63" s="33" t="s">
        <v>234</v>
      </c>
      <c r="C63" s="32">
        <f>+SUM(C64:C71)</f>
        <v>526857.11</v>
      </c>
      <c r="D63" s="32">
        <f>+SUM(D64:D71)</f>
        <v>2053253.5</v>
      </c>
    </row>
    <row r="64" spans="1:4" ht="11.25" customHeight="1" x14ac:dyDescent="0.3">
      <c r="A64" s="28">
        <v>5511</v>
      </c>
      <c r="B64" s="16" t="s">
        <v>235</v>
      </c>
      <c r="C64" s="29">
        <v>0</v>
      </c>
      <c r="D64" s="29">
        <v>0</v>
      </c>
    </row>
    <row r="65" spans="1:4" ht="11.25" customHeight="1" x14ac:dyDescent="0.3">
      <c r="A65" s="28">
        <v>5512</v>
      </c>
      <c r="B65" s="16" t="s">
        <v>236</v>
      </c>
      <c r="C65" s="29">
        <v>0</v>
      </c>
      <c r="D65" s="29">
        <v>0</v>
      </c>
    </row>
    <row r="66" spans="1:4" ht="11.25" customHeight="1" x14ac:dyDescent="0.3">
      <c r="A66" s="28">
        <v>5513</v>
      </c>
      <c r="B66" s="16" t="s">
        <v>237</v>
      </c>
      <c r="C66" s="29">
        <f>+ACT!C185</f>
        <v>166658.76</v>
      </c>
      <c r="D66" s="29">
        <v>666635.04</v>
      </c>
    </row>
    <row r="67" spans="1:4" ht="11.25" customHeight="1" x14ac:dyDescent="0.3">
      <c r="A67" s="28">
        <v>5514</v>
      </c>
      <c r="B67" s="16" t="s">
        <v>238</v>
      </c>
      <c r="C67" s="29">
        <v>0</v>
      </c>
      <c r="D67" s="29">
        <v>0</v>
      </c>
    </row>
    <row r="68" spans="1:4" ht="11.25" customHeight="1" x14ac:dyDescent="0.3">
      <c r="A68" s="28">
        <v>5515</v>
      </c>
      <c r="B68" s="16" t="s">
        <v>239</v>
      </c>
      <c r="C68" s="29">
        <f>+ACT!C187</f>
        <v>328833.89</v>
      </c>
      <c r="D68" s="29">
        <v>1256603.2</v>
      </c>
    </row>
    <row r="69" spans="1:4" ht="11.25" customHeight="1" x14ac:dyDescent="0.3">
      <c r="A69" s="28">
        <v>5516</v>
      </c>
      <c r="B69" s="16" t="s">
        <v>240</v>
      </c>
      <c r="C69" s="29">
        <v>0</v>
      </c>
      <c r="D69" s="29">
        <v>0</v>
      </c>
    </row>
    <row r="70" spans="1:4" ht="11.25" customHeight="1" x14ac:dyDescent="0.3">
      <c r="A70" s="28">
        <v>5517</v>
      </c>
      <c r="B70" s="16" t="s">
        <v>241</v>
      </c>
      <c r="C70" s="29">
        <f>+ACT!C189</f>
        <v>31364.46</v>
      </c>
      <c r="D70" s="29">
        <v>130015.26</v>
      </c>
    </row>
    <row r="71" spans="1:4" ht="11.25" customHeight="1" x14ac:dyDescent="0.3">
      <c r="A71" s="28">
        <v>5518</v>
      </c>
      <c r="B71" s="16" t="s">
        <v>242</v>
      </c>
      <c r="C71" s="29">
        <v>0</v>
      </c>
      <c r="D71" s="29">
        <v>0</v>
      </c>
    </row>
    <row r="72" spans="1:4" ht="11.25" customHeight="1" x14ac:dyDescent="0.3">
      <c r="A72" s="30">
        <v>5520</v>
      </c>
      <c r="B72" s="33" t="s">
        <v>243</v>
      </c>
      <c r="C72" s="32">
        <v>0</v>
      </c>
      <c r="D72" s="32">
        <v>0</v>
      </c>
    </row>
    <row r="73" spans="1:4" ht="11.25" customHeight="1" x14ac:dyDescent="0.3">
      <c r="A73" s="28">
        <v>5521</v>
      </c>
      <c r="B73" s="16" t="s">
        <v>244</v>
      </c>
      <c r="C73" s="29">
        <v>0</v>
      </c>
      <c r="D73" s="29">
        <v>0</v>
      </c>
    </row>
    <row r="74" spans="1:4" ht="11.25" customHeight="1" x14ac:dyDescent="0.3">
      <c r="A74" s="28">
        <v>5522</v>
      </c>
      <c r="B74" s="16" t="s">
        <v>245</v>
      </c>
      <c r="C74" s="29">
        <v>0</v>
      </c>
      <c r="D74" s="29">
        <v>0</v>
      </c>
    </row>
    <row r="75" spans="1:4" ht="11.25" customHeight="1" x14ac:dyDescent="0.3">
      <c r="A75" s="30">
        <v>5530</v>
      </c>
      <c r="B75" s="33" t="s">
        <v>246</v>
      </c>
      <c r="C75" s="32">
        <v>0</v>
      </c>
      <c r="D75" s="32">
        <v>0</v>
      </c>
    </row>
    <row r="76" spans="1:4" ht="11.25" customHeight="1" x14ac:dyDescent="0.3">
      <c r="A76" s="28">
        <v>5531</v>
      </c>
      <c r="B76" s="16" t="s">
        <v>247</v>
      </c>
      <c r="C76" s="29">
        <v>0</v>
      </c>
      <c r="D76" s="29">
        <v>0</v>
      </c>
    </row>
    <row r="77" spans="1:4" ht="11.25" customHeight="1" x14ac:dyDescent="0.3">
      <c r="A77" s="28">
        <v>5532</v>
      </c>
      <c r="B77" s="16" t="s">
        <v>248</v>
      </c>
      <c r="C77" s="29">
        <v>0</v>
      </c>
      <c r="D77" s="29">
        <v>0</v>
      </c>
    </row>
    <row r="78" spans="1:4" ht="11.25" customHeight="1" x14ac:dyDescent="0.3">
      <c r="A78" s="28">
        <v>5533</v>
      </c>
      <c r="B78" s="16" t="s">
        <v>249</v>
      </c>
      <c r="C78" s="29">
        <v>0</v>
      </c>
      <c r="D78" s="29">
        <v>0</v>
      </c>
    </row>
    <row r="79" spans="1:4" ht="11.25" customHeight="1" x14ac:dyDescent="0.3">
      <c r="A79" s="28">
        <v>5534</v>
      </c>
      <c r="B79" s="16" t="s">
        <v>250</v>
      </c>
      <c r="C79" s="29">
        <v>0</v>
      </c>
      <c r="D79" s="29">
        <v>0</v>
      </c>
    </row>
    <row r="80" spans="1:4" ht="11.25" customHeight="1" x14ac:dyDescent="0.3">
      <c r="A80" s="28">
        <v>5535</v>
      </c>
      <c r="B80" s="16" t="s">
        <v>251</v>
      </c>
      <c r="C80" s="29">
        <v>0</v>
      </c>
      <c r="D80" s="29">
        <v>0</v>
      </c>
    </row>
    <row r="81" spans="1:4" ht="11.25" customHeight="1" x14ac:dyDescent="0.3">
      <c r="A81" s="30">
        <v>5590</v>
      </c>
      <c r="B81" s="33" t="s">
        <v>252</v>
      </c>
      <c r="C81" s="32">
        <v>0</v>
      </c>
      <c r="D81" s="32">
        <v>0</v>
      </c>
    </row>
    <row r="82" spans="1:4" ht="11.25" customHeight="1" x14ac:dyDescent="0.3">
      <c r="A82" s="28">
        <v>5591</v>
      </c>
      <c r="B82" s="16" t="s">
        <v>253</v>
      </c>
      <c r="C82" s="29">
        <v>0</v>
      </c>
      <c r="D82" s="29">
        <v>0</v>
      </c>
    </row>
    <row r="83" spans="1:4" ht="11.25" customHeight="1" x14ac:dyDescent="0.3">
      <c r="A83" s="28">
        <v>5592</v>
      </c>
      <c r="B83" s="16" t="s">
        <v>254</v>
      </c>
      <c r="C83" s="29">
        <v>0</v>
      </c>
      <c r="D83" s="29">
        <v>0</v>
      </c>
    </row>
    <row r="84" spans="1:4" ht="11.25" customHeight="1" x14ac:dyDescent="0.3">
      <c r="A84" s="28">
        <v>5593</v>
      </c>
      <c r="B84" s="16" t="s">
        <v>255</v>
      </c>
      <c r="C84" s="29">
        <v>0</v>
      </c>
      <c r="D84" s="29">
        <v>0</v>
      </c>
    </row>
    <row r="85" spans="1:4" ht="11.25" customHeight="1" x14ac:dyDescent="0.3">
      <c r="A85" s="28">
        <v>5594</v>
      </c>
      <c r="B85" s="16" t="s">
        <v>461</v>
      </c>
      <c r="C85" s="29">
        <v>0</v>
      </c>
      <c r="D85" s="29">
        <v>0</v>
      </c>
    </row>
    <row r="86" spans="1:4" ht="11.25" customHeight="1" x14ac:dyDescent="0.3">
      <c r="A86" s="28">
        <v>5595</v>
      </c>
      <c r="B86" s="16" t="s">
        <v>257</v>
      </c>
      <c r="C86" s="29">
        <v>0</v>
      </c>
      <c r="D86" s="29">
        <v>0</v>
      </c>
    </row>
    <row r="87" spans="1:4" ht="11.25" customHeight="1" x14ac:dyDescent="0.3">
      <c r="A87" s="28">
        <v>5596</v>
      </c>
      <c r="B87" s="16" t="s">
        <v>149</v>
      </c>
      <c r="C87" s="29">
        <v>0</v>
      </c>
      <c r="D87" s="29">
        <v>0</v>
      </c>
    </row>
    <row r="88" spans="1:4" ht="11.25" customHeight="1" x14ac:dyDescent="0.3">
      <c r="A88" s="28">
        <v>5597</v>
      </c>
      <c r="B88" s="16" t="s">
        <v>258</v>
      </c>
      <c r="C88" s="29">
        <v>0</v>
      </c>
      <c r="D88" s="29">
        <v>0</v>
      </c>
    </row>
    <row r="89" spans="1:4" ht="11.25" customHeight="1" x14ac:dyDescent="0.3">
      <c r="A89" s="28">
        <v>5599</v>
      </c>
      <c r="B89" s="16" t="s">
        <v>260</v>
      </c>
      <c r="C89" s="29">
        <v>0</v>
      </c>
      <c r="D89" s="29">
        <v>0</v>
      </c>
    </row>
    <row r="90" spans="1:4" ht="11.25" customHeight="1" x14ac:dyDescent="0.3">
      <c r="A90" s="30">
        <v>5600</v>
      </c>
      <c r="B90" s="33" t="s">
        <v>261</v>
      </c>
      <c r="C90" s="32">
        <v>0</v>
      </c>
      <c r="D90" s="32">
        <v>0</v>
      </c>
    </row>
    <row r="91" spans="1:4" ht="11.25" customHeight="1" x14ac:dyDescent="0.3">
      <c r="A91" s="30">
        <v>5610</v>
      </c>
      <c r="B91" s="33" t="s">
        <v>262</v>
      </c>
      <c r="C91" s="32">
        <v>0</v>
      </c>
      <c r="D91" s="32">
        <v>0</v>
      </c>
    </row>
    <row r="92" spans="1:4" ht="11.25" customHeight="1" x14ac:dyDescent="0.3">
      <c r="A92" s="28">
        <v>5611</v>
      </c>
      <c r="B92" s="16" t="s">
        <v>263</v>
      </c>
      <c r="C92" s="29">
        <v>0</v>
      </c>
      <c r="D92" s="29">
        <v>0</v>
      </c>
    </row>
    <row r="93" spans="1:4" ht="11.25" customHeight="1" x14ac:dyDescent="0.3">
      <c r="A93" s="30">
        <v>2110</v>
      </c>
      <c r="B93" s="34" t="s">
        <v>462</v>
      </c>
      <c r="C93" s="32">
        <f>+SUM(C94:C98)</f>
        <v>-3315408.08</v>
      </c>
      <c r="D93" s="32">
        <f>+SUM(D94:D98)</f>
        <v>3842933.1900000004</v>
      </c>
    </row>
    <row r="94" spans="1:4" ht="11.25" customHeight="1" x14ac:dyDescent="0.3">
      <c r="A94" s="28">
        <v>2111</v>
      </c>
      <c r="B94" s="16" t="s">
        <v>463</v>
      </c>
      <c r="C94" s="29">
        <v>83346.33</v>
      </c>
      <c r="D94" s="29">
        <v>296126.23</v>
      </c>
    </row>
    <row r="95" spans="1:4" ht="11.25" customHeight="1" x14ac:dyDescent="0.3">
      <c r="A95" s="28">
        <v>2112</v>
      </c>
      <c r="B95" s="16" t="s">
        <v>464</v>
      </c>
      <c r="C95" s="29">
        <v>-2472963.3600000003</v>
      </c>
      <c r="D95" s="29">
        <v>0</v>
      </c>
    </row>
    <row r="96" spans="1:4" ht="11.25" customHeight="1" x14ac:dyDescent="0.3">
      <c r="A96" s="28">
        <v>2112</v>
      </c>
      <c r="B96" s="16" t="s">
        <v>465</v>
      </c>
      <c r="C96" s="29">
        <v>-925791.04999999993</v>
      </c>
      <c r="D96" s="29">
        <v>2748880.2</v>
      </c>
    </row>
    <row r="97" spans="1:4" ht="11.25" customHeight="1" x14ac:dyDescent="0.3">
      <c r="A97" s="28">
        <v>2115</v>
      </c>
      <c r="B97" s="16" t="s">
        <v>466</v>
      </c>
      <c r="C97" s="29">
        <v>0</v>
      </c>
      <c r="D97" s="29">
        <v>797926.76</v>
      </c>
    </row>
    <row r="98" spans="1:4" ht="11.25" customHeight="1" x14ac:dyDescent="0.3">
      <c r="A98" s="28">
        <v>2114</v>
      </c>
      <c r="B98" s="16" t="s">
        <v>467</v>
      </c>
      <c r="C98" s="29">
        <v>0</v>
      </c>
      <c r="D98" s="29">
        <v>0</v>
      </c>
    </row>
    <row r="99" spans="1:4" ht="11.25" customHeight="1" x14ac:dyDescent="0.3">
      <c r="A99" s="30">
        <v>5120</v>
      </c>
      <c r="B99" s="34" t="s">
        <v>302</v>
      </c>
      <c r="C99" s="32">
        <v>0</v>
      </c>
      <c r="D99" s="32">
        <v>0</v>
      </c>
    </row>
    <row r="100" spans="1:4" ht="11.25" customHeight="1" x14ac:dyDescent="0.3">
      <c r="A100" s="28">
        <v>5120</v>
      </c>
      <c r="B100" s="1" t="s">
        <v>302</v>
      </c>
      <c r="C100" s="29">
        <v>0</v>
      </c>
      <c r="D100" s="29">
        <v>0</v>
      </c>
    </row>
    <row r="101" spans="1:4" ht="9.75" customHeight="1" x14ac:dyDescent="0.3">
      <c r="A101" s="28"/>
      <c r="B101" s="31" t="s">
        <v>468</v>
      </c>
      <c r="C101" s="32">
        <f>+C102</f>
        <v>631576.27999999991</v>
      </c>
      <c r="D101" s="32">
        <f>+D102</f>
        <v>0.01</v>
      </c>
    </row>
    <row r="102" spans="1:4" ht="9.75" customHeight="1" x14ac:dyDescent="0.3">
      <c r="A102" s="30">
        <v>4300</v>
      </c>
      <c r="B102" s="31" t="s">
        <v>133</v>
      </c>
      <c r="C102" s="29">
        <f>+C103+C106+C112+C114+C116+C124</f>
        <v>631576.27999999991</v>
      </c>
      <c r="D102" s="29">
        <f>+D103+D106+D112+D114+D116+D124</f>
        <v>0.01</v>
      </c>
    </row>
    <row r="103" spans="1:4" ht="9.75" customHeight="1" x14ac:dyDescent="0.3">
      <c r="A103" s="30">
        <v>4310</v>
      </c>
      <c r="B103" s="31" t="s">
        <v>134</v>
      </c>
      <c r="C103" s="29">
        <v>0</v>
      </c>
      <c r="D103" s="29">
        <v>0</v>
      </c>
    </row>
    <row r="104" spans="1:4" ht="9.75" customHeight="1" x14ac:dyDescent="0.3">
      <c r="A104" s="28">
        <v>4311</v>
      </c>
      <c r="B104" s="35" t="s">
        <v>135</v>
      </c>
      <c r="C104" s="32">
        <v>0</v>
      </c>
      <c r="D104" s="32">
        <v>0</v>
      </c>
    </row>
    <row r="105" spans="1:4" ht="9.75" customHeight="1" x14ac:dyDescent="0.3">
      <c r="A105" s="28">
        <v>4319</v>
      </c>
      <c r="B105" s="35" t="s">
        <v>136</v>
      </c>
      <c r="C105" s="29">
        <v>0</v>
      </c>
      <c r="D105" s="29">
        <v>0</v>
      </c>
    </row>
    <row r="106" spans="1:4" ht="9.75" customHeight="1" x14ac:dyDescent="0.3">
      <c r="A106" s="30">
        <v>4320</v>
      </c>
      <c r="B106" s="31" t="s">
        <v>137</v>
      </c>
      <c r="C106" s="29">
        <v>0</v>
      </c>
      <c r="D106" s="29">
        <v>0</v>
      </c>
    </row>
    <row r="107" spans="1:4" ht="9.75" customHeight="1" x14ac:dyDescent="0.3">
      <c r="A107" s="28">
        <v>4321</v>
      </c>
      <c r="B107" s="35" t="s">
        <v>138</v>
      </c>
      <c r="C107" s="29">
        <v>0</v>
      </c>
      <c r="D107" s="29">
        <v>0</v>
      </c>
    </row>
    <row r="108" spans="1:4" ht="9.75" customHeight="1" x14ac:dyDescent="0.3">
      <c r="A108" s="28">
        <v>4322</v>
      </c>
      <c r="B108" s="35" t="s">
        <v>139</v>
      </c>
      <c r="C108" s="29">
        <v>0</v>
      </c>
      <c r="D108" s="29">
        <v>0</v>
      </c>
    </row>
    <row r="109" spans="1:4" ht="9.75" customHeight="1" x14ac:dyDescent="0.3">
      <c r="A109" s="28">
        <v>4323</v>
      </c>
      <c r="B109" s="35" t="s">
        <v>140</v>
      </c>
      <c r="C109" s="29">
        <v>0</v>
      </c>
      <c r="D109" s="29">
        <v>0</v>
      </c>
    </row>
    <row r="110" spans="1:4" ht="9.75" customHeight="1" x14ac:dyDescent="0.3">
      <c r="A110" s="28">
        <v>4324</v>
      </c>
      <c r="B110" s="35" t="s">
        <v>141</v>
      </c>
      <c r="C110" s="32">
        <v>0</v>
      </c>
      <c r="D110" s="32">
        <v>0</v>
      </c>
    </row>
    <row r="111" spans="1:4" ht="9.75" customHeight="1" x14ac:dyDescent="0.3">
      <c r="A111" s="28">
        <v>4325</v>
      </c>
      <c r="B111" s="35" t="s">
        <v>142</v>
      </c>
      <c r="C111" s="29">
        <v>0</v>
      </c>
      <c r="D111" s="29">
        <v>0</v>
      </c>
    </row>
    <row r="112" spans="1:4" ht="9.75" customHeight="1" x14ac:dyDescent="0.3">
      <c r="A112" s="30">
        <v>4330</v>
      </c>
      <c r="B112" s="31" t="s">
        <v>143</v>
      </c>
      <c r="C112" s="32">
        <v>0</v>
      </c>
      <c r="D112" s="32">
        <v>0</v>
      </c>
    </row>
    <row r="113" spans="1:4" ht="9.75" customHeight="1" x14ac:dyDescent="0.3">
      <c r="A113" s="28">
        <v>4331</v>
      </c>
      <c r="B113" s="35" t="s">
        <v>143</v>
      </c>
      <c r="C113" s="29">
        <v>0</v>
      </c>
      <c r="D113" s="29">
        <v>0</v>
      </c>
    </row>
    <row r="114" spans="1:4" ht="9.75" customHeight="1" x14ac:dyDescent="0.3">
      <c r="A114" s="30">
        <v>4340</v>
      </c>
      <c r="B114" s="31" t="s">
        <v>144</v>
      </c>
      <c r="C114" s="32">
        <f>+C115</f>
        <v>0</v>
      </c>
      <c r="D114" s="32">
        <f>+D115</f>
        <v>0</v>
      </c>
    </row>
    <row r="115" spans="1:4" ht="9.75" customHeight="1" x14ac:dyDescent="0.3">
      <c r="A115" s="28">
        <v>4341</v>
      </c>
      <c r="B115" s="35" t="s">
        <v>144</v>
      </c>
      <c r="C115" s="29">
        <v>0</v>
      </c>
      <c r="D115" s="29">
        <v>0</v>
      </c>
    </row>
    <row r="116" spans="1:4" ht="9.75" customHeight="1" x14ac:dyDescent="0.3">
      <c r="A116" s="30">
        <v>4390</v>
      </c>
      <c r="B116" s="31" t="s">
        <v>145</v>
      </c>
      <c r="C116" s="29">
        <f>+SUM(C117:C123)</f>
        <v>0</v>
      </c>
      <c r="D116" s="29">
        <f>+SUM(D117:D123)</f>
        <v>0</v>
      </c>
    </row>
    <row r="117" spans="1:4" ht="9.75" customHeight="1" x14ac:dyDescent="0.3">
      <c r="A117" s="28">
        <v>4392</v>
      </c>
      <c r="B117" s="35" t="s">
        <v>146</v>
      </c>
      <c r="C117" s="29">
        <v>0</v>
      </c>
      <c r="D117" s="29">
        <v>0</v>
      </c>
    </row>
    <row r="118" spans="1:4" ht="9.75" customHeight="1" x14ac:dyDescent="0.3">
      <c r="A118" s="28">
        <v>4393</v>
      </c>
      <c r="B118" s="35" t="s">
        <v>147</v>
      </c>
      <c r="C118" s="29">
        <v>0</v>
      </c>
      <c r="D118" s="29">
        <v>0</v>
      </c>
    </row>
    <row r="119" spans="1:4" ht="9.75" customHeight="1" x14ac:dyDescent="0.3">
      <c r="A119" s="28">
        <v>4394</v>
      </c>
      <c r="B119" s="35" t="s">
        <v>148</v>
      </c>
      <c r="C119" s="29">
        <v>0</v>
      </c>
      <c r="D119" s="29">
        <v>0</v>
      </c>
    </row>
    <row r="120" spans="1:4" ht="9.75" customHeight="1" x14ac:dyDescent="0.3">
      <c r="A120" s="28">
        <v>4395</v>
      </c>
      <c r="B120" s="35" t="s">
        <v>149</v>
      </c>
      <c r="C120" s="29">
        <v>0</v>
      </c>
      <c r="D120" s="29">
        <v>0</v>
      </c>
    </row>
    <row r="121" spans="1:4" ht="9.75" customHeight="1" x14ac:dyDescent="0.3">
      <c r="A121" s="28">
        <v>4396</v>
      </c>
      <c r="B121" s="35" t="s">
        <v>150</v>
      </c>
      <c r="C121" s="29">
        <v>0</v>
      </c>
      <c r="D121" s="29">
        <v>0</v>
      </c>
    </row>
    <row r="122" spans="1:4" ht="9.75" customHeight="1" x14ac:dyDescent="0.3">
      <c r="A122" s="28">
        <v>4397</v>
      </c>
      <c r="B122" s="35" t="s">
        <v>151</v>
      </c>
      <c r="C122" s="106">
        <v>0</v>
      </c>
      <c r="D122" s="32">
        <v>0</v>
      </c>
    </row>
    <row r="123" spans="1:4" ht="9.75" customHeight="1" x14ac:dyDescent="0.3">
      <c r="A123" s="28">
        <v>4399</v>
      </c>
      <c r="B123" s="35" t="s">
        <v>145</v>
      </c>
      <c r="C123" s="29">
        <v>0</v>
      </c>
      <c r="D123" s="29">
        <v>0</v>
      </c>
    </row>
    <row r="124" spans="1:4" ht="11.25" customHeight="1" x14ac:dyDescent="0.3">
      <c r="A124" s="30">
        <v>1120</v>
      </c>
      <c r="B124" s="34" t="s">
        <v>469</v>
      </c>
      <c r="C124" s="107">
        <f>+SUM(C125:C133)</f>
        <v>631576.27999999991</v>
      </c>
      <c r="D124" s="29">
        <f>+SUM(D125:D133)</f>
        <v>0.01</v>
      </c>
    </row>
    <row r="125" spans="1:4" ht="11.25" customHeight="1" x14ac:dyDescent="0.3">
      <c r="A125" s="28">
        <v>1124</v>
      </c>
      <c r="B125" s="1" t="s">
        <v>470</v>
      </c>
      <c r="C125" s="29">
        <f>641894.82-10318.55</f>
        <v>631576.2699999999</v>
      </c>
      <c r="D125" s="29">
        <v>0</v>
      </c>
    </row>
    <row r="126" spans="1:4" ht="11.25" customHeight="1" x14ac:dyDescent="0.3">
      <c r="A126" s="28">
        <v>1124</v>
      </c>
      <c r="B126" s="1" t="s">
        <v>471</v>
      </c>
      <c r="C126" s="29">
        <v>0</v>
      </c>
      <c r="D126" s="29">
        <v>0</v>
      </c>
    </row>
    <row r="127" spans="1:4" ht="11.25" customHeight="1" x14ac:dyDescent="0.3">
      <c r="A127" s="28">
        <v>1124</v>
      </c>
      <c r="B127" s="1" t="s">
        <v>472</v>
      </c>
      <c r="C127" s="29">
        <v>0</v>
      </c>
      <c r="D127" s="29">
        <v>0</v>
      </c>
    </row>
    <row r="128" spans="1:4" ht="11.25" customHeight="1" x14ac:dyDescent="0.3">
      <c r="A128" s="28">
        <v>1124</v>
      </c>
      <c r="B128" s="1" t="s">
        <v>473</v>
      </c>
      <c r="C128" s="29">
        <v>0</v>
      </c>
      <c r="D128" s="29">
        <v>0</v>
      </c>
    </row>
    <row r="129" spans="1:9" ht="11.25" customHeight="1" x14ac:dyDescent="0.3">
      <c r="A129" s="28">
        <v>1124</v>
      </c>
      <c r="B129" s="1" t="s">
        <v>474</v>
      </c>
      <c r="C129" s="29">
        <v>0</v>
      </c>
      <c r="D129" s="29">
        <v>0</v>
      </c>
    </row>
    <row r="130" spans="1:9" ht="11.25" customHeight="1" x14ac:dyDescent="0.3">
      <c r="A130" s="28">
        <v>1124</v>
      </c>
      <c r="B130" s="1" t="s">
        <v>475</v>
      </c>
      <c r="C130" s="29">
        <v>0</v>
      </c>
      <c r="D130" s="29">
        <v>0</v>
      </c>
    </row>
    <row r="131" spans="1:9" ht="11.25" customHeight="1" x14ac:dyDescent="0.3">
      <c r="A131" s="28">
        <v>1122</v>
      </c>
      <c r="B131" s="1" t="s">
        <v>476</v>
      </c>
      <c r="C131" s="29">
        <v>0</v>
      </c>
      <c r="D131" s="29">
        <v>0</v>
      </c>
    </row>
    <row r="132" spans="1:9" ht="11.25" customHeight="1" x14ac:dyDescent="0.3">
      <c r="A132" s="28">
        <v>1122</v>
      </c>
      <c r="B132" s="1" t="s">
        <v>477</v>
      </c>
      <c r="C132" s="32">
        <v>0</v>
      </c>
      <c r="D132" s="32">
        <v>0</v>
      </c>
    </row>
    <row r="133" spans="1:9" ht="11.25" customHeight="1" x14ac:dyDescent="0.3">
      <c r="A133" s="28">
        <v>1122</v>
      </c>
      <c r="B133" s="1" t="s">
        <v>478</v>
      </c>
      <c r="C133" s="29">
        <v>0.01</v>
      </c>
      <c r="D133" s="29">
        <v>0.01</v>
      </c>
    </row>
    <row r="134" spans="1:9" ht="11.25" customHeight="1" x14ac:dyDescent="0.3">
      <c r="A134" s="30">
        <v>5120</v>
      </c>
      <c r="B134" s="34" t="s">
        <v>302</v>
      </c>
      <c r="C134" s="32">
        <f>C48+C49-C99</f>
        <v>3819357.0900000003</v>
      </c>
      <c r="D134" s="32">
        <f>D48+D49-D99</f>
        <v>14055518.20999999</v>
      </c>
    </row>
    <row r="135" spans="1:9" ht="11.25" customHeight="1" x14ac:dyDescent="0.3">
      <c r="A135" s="28">
        <v>5120</v>
      </c>
      <c r="B135" s="1" t="s">
        <v>302</v>
      </c>
      <c r="C135" s="29">
        <v>0</v>
      </c>
      <c r="D135" s="29">
        <v>0</v>
      </c>
    </row>
    <row r="136" spans="1:9" ht="11.25" customHeight="1" x14ac:dyDescent="0.3">
      <c r="A136" s="28"/>
      <c r="B136" s="36" t="s">
        <v>479</v>
      </c>
      <c r="C136" s="32">
        <f>C48+C49-C101</f>
        <v>3187780.8100000005</v>
      </c>
      <c r="D136" s="32">
        <f>D48+D49-D101</f>
        <v>14055518.19999999</v>
      </c>
      <c r="G136" s="103"/>
      <c r="I136" s="103"/>
    </row>
    <row r="137" spans="1:9" ht="9" customHeight="1" x14ac:dyDescent="0.3">
      <c r="A137" s="16"/>
      <c r="B137" s="16"/>
      <c r="C137" s="111"/>
      <c r="D137" s="29"/>
    </row>
    <row r="138" spans="1:9" ht="9.75" customHeight="1" x14ac:dyDescent="0.3">
      <c r="A138" s="16"/>
      <c r="B138" s="16" t="s">
        <v>66</v>
      </c>
      <c r="C138" s="16"/>
      <c r="D138" s="16"/>
    </row>
    <row r="141" spans="1:9" ht="21.6" x14ac:dyDescent="0.3">
      <c r="B141" s="24" t="str">
        <f>+VHP!B33</f>
        <v>"DIRECTORA ADMINISTRATIVA
CLAUDIA ANGÉLICA DURAN HERNÁNDEZ"</v>
      </c>
    </row>
    <row r="142" spans="1:9" ht="15" customHeight="1" x14ac:dyDescent="0.3">
      <c r="B142" s="24"/>
    </row>
    <row r="144" spans="1:9" ht="21.6" x14ac:dyDescent="0.3">
      <c r="B144" s="24" t="s">
        <v>588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paperSize="9" scale="70" fitToHeight="4" orientation="portrait" r:id="rId1"/>
  <rowBreaks count="1" manualBreakCount="1">
    <brk id="8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29"/>
  <sheetViews>
    <sheetView workbookViewId="0">
      <selection sqref="A1:E30"/>
    </sheetView>
  </sheetViews>
  <sheetFormatPr baseColWidth="10" defaultColWidth="14.44140625" defaultRowHeight="15" customHeight="1" x14ac:dyDescent="0.3"/>
  <cols>
    <col min="1" max="1" width="4" customWidth="1"/>
    <col min="2" max="2" width="63.109375" customWidth="1"/>
    <col min="3" max="3" width="17.88671875" customWidth="1"/>
    <col min="4" max="26" width="11.44140625" customWidth="1"/>
  </cols>
  <sheetData>
    <row r="1" spans="1:3" ht="11.25" customHeight="1" x14ac:dyDescent="0.3">
      <c r="A1" s="112" t="str">
        <f>ESF!A1</f>
        <v>Instituto Municipal de las Mujeres</v>
      </c>
      <c r="B1" s="113"/>
      <c r="C1" s="122"/>
    </row>
    <row r="2" spans="1:3" ht="11.25" customHeight="1" x14ac:dyDescent="0.3">
      <c r="A2" s="114" t="s">
        <v>480</v>
      </c>
      <c r="B2" s="115"/>
      <c r="C2" s="123"/>
    </row>
    <row r="3" spans="1:3" ht="11.25" customHeight="1" x14ac:dyDescent="0.3">
      <c r="A3" s="114" t="str">
        <f>ESF!A3</f>
        <v>Del 01 de Enero al 31 de Marzo de 2025</v>
      </c>
      <c r="B3" s="115"/>
      <c r="C3" s="123"/>
    </row>
    <row r="4" spans="1:3" ht="9.75" customHeight="1" x14ac:dyDescent="0.3">
      <c r="A4" s="118" t="s">
        <v>481</v>
      </c>
      <c r="B4" s="119"/>
      <c r="C4" s="124"/>
    </row>
    <row r="5" spans="1:3" ht="9.75" customHeight="1" x14ac:dyDescent="0.3">
      <c r="A5" s="125" t="s">
        <v>482</v>
      </c>
      <c r="B5" s="126"/>
      <c r="C5" s="37">
        <v>2025</v>
      </c>
    </row>
    <row r="6" spans="1:3" ht="9.75" customHeight="1" x14ac:dyDescent="0.3">
      <c r="A6" s="38" t="s">
        <v>483</v>
      </c>
      <c r="B6" s="38"/>
      <c r="C6" s="39">
        <f>+ACT!C65</f>
        <v>15446757.01</v>
      </c>
    </row>
    <row r="7" spans="1:3" ht="7.5" customHeight="1" x14ac:dyDescent="0.3">
      <c r="A7" s="1"/>
      <c r="B7" s="40"/>
      <c r="C7" s="41"/>
    </row>
    <row r="8" spans="1:3" ht="9.75" customHeight="1" x14ac:dyDescent="0.3">
      <c r="A8" s="92" t="s">
        <v>484</v>
      </c>
      <c r="B8" s="92"/>
      <c r="C8" s="42">
        <f>SUM(C9:C14)</f>
        <v>42082.33</v>
      </c>
    </row>
    <row r="9" spans="1:3" ht="9.75" customHeight="1" x14ac:dyDescent="0.3">
      <c r="A9" s="93" t="s">
        <v>485</v>
      </c>
      <c r="B9" s="43" t="s">
        <v>134</v>
      </c>
      <c r="C9" s="44">
        <v>0</v>
      </c>
    </row>
    <row r="10" spans="1:3" ht="9.75" customHeight="1" x14ac:dyDescent="0.3">
      <c r="A10" s="94" t="s">
        <v>486</v>
      </c>
      <c r="B10" s="45" t="s">
        <v>487</v>
      </c>
      <c r="C10" s="44">
        <v>0</v>
      </c>
    </row>
    <row r="11" spans="1:3" ht="9.75" customHeight="1" x14ac:dyDescent="0.3">
      <c r="A11" s="94" t="s">
        <v>488</v>
      </c>
      <c r="B11" s="45" t="s">
        <v>143</v>
      </c>
      <c r="C11" s="44">
        <v>0</v>
      </c>
    </row>
    <row r="12" spans="1:3" ht="9.75" customHeight="1" x14ac:dyDescent="0.3">
      <c r="A12" s="94" t="s">
        <v>489</v>
      </c>
      <c r="B12" s="45" t="s">
        <v>144</v>
      </c>
      <c r="C12" s="44">
        <v>0</v>
      </c>
    </row>
    <row r="13" spans="1:3" ht="9.75" customHeight="1" x14ac:dyDescent="0.3">
      <c r="A13" s="94" t="s">
        <v>490</v>
      </c>
      <c r="B13" s="45" t="s">
        <v>145</v>
      </c>
      <c r="C13" s="44">
        <v>0</v>
      </c>
    </row>
    <row r="14" spans="1:3" ht="9.75" customHeight="1" x14ac:dyDescent="0.3">
      <c r="A14" s="95" t="s">
        <v>491</v>
      </c>
      <c r="B14" s="46" t="s">
        <v>492</v>
      </c>
      <c r="C14" s="44">
        <f>+ACT!C71+ACT!C90</f>
        <v>42082.33</v>
      </c>
    </row>
    <row r="15" spans="1:3" ht="7.5" customHeight="1" x14ac:dyDescent="0.3">
      <c r="A15" s="1"/>
      <c r="B15" s="47"/>
      <c r="C15" s="48"/>
    </row>
    <row r="16" spans="1:3" ht="9.75" customHeight="1" x14ac:dyDescent="0.3">
      <c r="A16" s="92" t="s">
        <v>493</v>
      </c>
      <c r="B16" s="40"/>
      <c r="C16" s="42">
        <f>SUM(C17:C19)</f>
        <v>0</v>
      </c>
    </row>
    <row r="17" spans="1:3" ht="9.75" customHeight="1" x14ac:dyDescent="0.3">
      <c r="A17" s="96">
        <v>3.1</v>
      </c>
      <c r="B17" s="45" t="s">
        <v>494</v>
      </c>
      <c r="C17" s="44">
        <v>0</v>
      </c>
    </row>
    <row r="18" spans="1:3" ht="9.75" customHeight="1" x14ac:dyDescent="0.3">
      <c r="A18" s="97">
        <v>3.2</v>
      </c>
      <c r="B18" s="45" t="s">
        <v>495</v>
      </c>
      <c r="C18" s="44">
        <v>0</v>
      </c>
    </row>
    <row r="19" spans="1:3" ht="9.75" customHeight="1" x14ac:dyDescent="0.3">
      <c r="A19" s="97">
        <v>3.3</v>
      </c>
      <c r="B19" s="46" t="s">
        <v>496</v>
      </c>
      <c r="C19" s="49">
        <v>0</v>
      </c>
    </row>
    <row r="20" spans="1:3" ht="7.5" customHeight="1" x14ac:dyDescent="0.3">
      <c r="A20" s="1"/>
      <c r="B20" s="46"/>
      <c r="C20" s="50"/>
    </row>
    <row r="21" spans="1:3" ht="9.75" customHeight="1" x14ac:dyDescent="0.3">
      <c r="A21" s="51" t="s">
        <v>497</v>
      </c>
      <c r="B21" s="51"/>
      <c r="C21" s="39">
        <f>C6+C8-C16</f>
        <v>15488839.34</v>
      </c>
    </row>
    <row r="22" spans="1:3" ht="9.75" customHeight="1" x14ac:dyDescent="0.3">
      <c r="A22" s="1"/>
      <c r="B22" s="1"/>
      <c r="C22" s="1"/>
    </row>
    <row r="23" spans="1:3" ht="9.75" customHeight="1" x14ac:dyDescent="0.3">
      <c r="A23" s="1"/>
      <c r="B23" s="16" t="s">
        <v>66</v>
      </c>
      <c r="C23" s="1"/>
    </row>
    <row r="26" spans="1:3" ht="21.6" x14ac:dyDescent="0.3">
      <c r="B26" s="24" t="str">
        <f>+EFE!B141</f>
        <v>"DIRECTORA ADMINISTRATIVA
CLAUDIA ANGÉLICA DURAN HERNÁNDEZ"</v>
      </c>
    </row>
    <row r="27" spans="1:3" ht="15" customHeight="1" x14ac:dyDescent="0.3">
      <c r="B27" s="24"/>
    </row>
    <row r="29" spans="1:3" ht="21.6" x14ac:dyDescent="0.3">
      <c r="B29" s="24" t="s">
        <v>588</v>
      </c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" footer="0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48"/>
  <sheetViews>
    <sheetView topLeftCell="A41" workbookViewId="0">
      <selection sqref="A1:E49"/>
    </sheetView>
  </sheetViews>
  <sheetFormatPr baseColWidth="10" defaultColWidth="14.44140625" defaultRowHeight="15" customHeight="1" x14ac:dyDescent="0.3"/>
  <cols>
    <col min="1" max="1" width="3.88671875" customWidth="1"/>
    <col min="2" max="2" width="62.109375" customWidth="1"/>
    <col min="3" max="3" width="17.88671875" customWidth="1"/>
    <col min="4" max="26" width="11.44140625" customWidth="1"/>
  </cols>
  <sheetData>
    <row r="1" spans="1:3" ht="11.25" customHeight="1" x14ac:dyDescent="0.3">
      <c r="A1" s="127" t="str">
        <f>ESF!A1</f>
        <v>Instituto Municipal de las Mujeres</v>
      </c>
      <c r="B1" s="113"/>
      <c r="C1" s="122"/>
    </row>
    <row r="2" spans="1:3" ht="11.25" customHeight="1" x14ac:dyDescent="0.3">
      <c r="A2" s="128" t="s">
        <v>498</v>
      </c>
      <c r="B2" s="115"/>
      <c r="C2" s="123"/>
    </row>
    <row r="3" spans="1:3" ht="11.25" customHeight="1" x14ac:dyDescent="0.3">
      <c r="A3" s="128" t="str">
        <f>ESF!A3</f>
        <v>Del 01 de Enero al 31 de Marzo de 2025</v>
      </c>
      <c r="B3" s="115"/>
      <c r="C3" s="123"/>
    </row>
    <row r="4" spans="1:3" ht="9.75" customHeight="1" x14ac:dyDescent="0.3">
      <c r="A4" s="118" t="s">
        <v>481</v>
      </c>
      <c r="B4" s="119"/>
      <c r="C4" s="124"/>
    </row>
    <row r="5" spans="1:3" ht="11.25" customHeight="1" x14ac:dyDescent="0.3">
      <c r="A5" s="125" t="s">
        <v>482</v>
      </c>
      <c r="B5" s="126"/>
      <c r="C5" s="37">
        <v>2025</v>
      </c>
    </row>
    <row r="6" spans="1:3" ht="9.75" customHeight="1" x14ac:dyDescent="0.3">
      <c r="A6" s="52" t="s">
        <v>499</v>
      </c>
      <c r="B6" s="38"/>
      <c r="C6" s="53">
        <f>+ACT!C94-ACT!C181</f>
        <v>8354074.169999999</v>
      </c>
    </row>
    <row r="7" spans="1:3" ht="7.5" customHeight="1" x14ac:dyDescent="0.3">
      <c r="A7" s="54"/>
      <c r="B7" s="40"/>
      <c r="C7" s="55"/>
    </row>
    <row r="8" spans="1:3" ht="9.75" customHeight="1" x14ac:dyDescent="0.3">
      <c r="A8" s="92" t="s">
        <v>500</v>
      </c>
      <c r="B8" s="56"/>
      <c r="C8" s="42">
        <f>SUM(C9:C29)</f>
        <v>0</v>
      </c>
    </row>
    <row r="9" spans="1:3" ht="9.75" customHeight="1" x14ac:dyDescent="0.3">
      <c r="A9" s="98">
        <v>2.1</v>
      </c>
      <c r="B9" s="57" t="s">
        <v>164</v>
      </c>
      <c r="C9" s="58">
        <v>0</v>
      </c>
    </row>
    <row r="10" spans="1:3" ht="9.75" customHeight="1" x14ac:dyDescent="0.3">
      <c r="A10" s="98">
        <v>2.2000000000000002</v>
      </c>
      <c r="B10" s="57" t="s">
        <v>161</v>
      </c>
      <c r="C10" s="58">
        <v>0</v>
      </c>
    </row>
    <row r="11" spans="1:3" ht="9.75" customHeight="1" x14ac:dyDescent="0.3">
      <c r="A11" s="99">
        <v>2.2999999999999998</v>
      </c>
      <c r="B11" s="59" t="s">
        <v>326</v>
      </c>
      <c r="C11" s="58">
        <v>0</v>
      </c>
    </row>
    <row r="12" spans="1:3" ht="9.75" customHeight="1" x14ac:dyDescent="0.3">
      <c r="A12" s="99">
        <v>2.4</v>
      </c>
      <c r="B12" s="59" t="s">
        <v>327</v>
      </c>
      <c r="C12" s="58">
        <v>0</v>
      </c>
    </row>
    <row r="13" spans="1:3" ht="9.75" customHeight="1" x14ac:dyDescent="0.3">
      <c r="A13" s="99">
        <v>2.5</v>
      </c>
      <c r="B13" s="59" t="s">
        <v>328</v>
      </c>
      <c r="C13" s="58">
        <v>0</v>
      </c>
    </row>
    <row r="14" spans="1:3" ht="9.75" customHeight="1" x14ac:dyDescent="0.3">
      <c r="A14" s="99">
        <v>2.6</v>
      </c>
      <c r="B14" s="59" t="s">
        <v>329</v>
      </c>
      <c r="C14" s="58">
        <v>0</v>
      </c>
    </row>
    <row r="15" spans="1:3" ht="9.75" customHeight="1" x14ac:dyDescent="0.3">
      <c r="A15" s="99">
        <v>2.7</v>
      </c>
      <c r="B15" s="59" t="s">
        <v>330</v>
      </c>
      <c r="C15" s="58">
        <v>0</v>
      </c>
    </row>
    <row r="16" spans="1:3" ht="9.75" customHeight="1" x14ac:dyDescent="0.3">
      <c r="A16" s="99">
        <v>2.8</v>
      </c>
      <c r="B16" s="59" t="s">
        <v>331</v>
      </c>
      <c r="C16" s="58">
        <v>0</v>
      </c>
    </row>
    <row r="17" spans="1:3" ht="9.75" customHeight="1" x14ac:dyDescent="0.3">
      <c r="A17" s="99">
        <v>2.9</v>
      </c>
      <c r="B17" s="59" t="s">
        <v>333</v>
      </c>
      <c r="C17" s="58">
        <v>0</v>
      </c>
    </row>
    <row r="18" spans="1:3" ht="9.75" customHeight="1" x14ac:dyDescent="0.3">
      <c r="A18" s="99" t="s">
        <v>501</v>
      </c>
      <c r="B18" s="59" t="s">
        <v>502</v>
      </c>
      <c r="C18" s="58">
        <v>0</v>
      </c>
    </row>
    <row r="19" spans="1:3" ht="9.75" customHeight="1" x14ac:dyDescent="0.3">
      <c r="A19" s="99" t="s">
        <v>503</v>
      </c>
      <c r="B19" s="59" t="s">
        <v>339</v>
      </c>
      <c r="C19" s="58">
        <v>0</v>
      </c>
    </row>
    <row r="20" spans="1:3" ht="9.75" customHeight="1" x14ac:dyDescent="0.3">
      <c r="A20" s="99" t="s">
        <v>504</v>
      </c>
      <c r="B20" s="59" t="s">
        <v>505</v>
      </c>
      <c r="C20" s="58">
        <v>0</v>
      </c>
    </row>
    <row r="21" spans="1:3" ht="9.75" customHeight="1" x14ac:dyDescent="0.3">
      <c r="A21" s="99" t="s">
        <v>506</v>
      </c>
      <c r="B21" s="59" t="s">
        <v>507</v>
      </c>
      <c r="C21" s="58">
        <v>0</v>
      </c>
    </row>
    <row r="22" spans="1:3" ht="9.75" customHeight="1" x14ac:dyDescent="0.3">
      <c r="A22" s="99" t="s">
        <v>508</v>
      </c>
      <c r="B22" s="59" t="s">
        <v>509</v>
      </c>
      <c r="C22" s="58">
        <v>0</v>
      </c>
    </row>
    <row r="23" spans="1:3" ht="9.75" customHeight="1" x14ac:dyDescent="0.3">
      <c r="A23" s="99" t="s">
        <v>510</v>
      </c>
      <c r="B23" s="59" t="s">
        <v>511</v>
      </c>
      <c r="C23" s="58">
        <v>0</v>
      </c>
    </row>
    <row r="24" spans="1:3" ht="9.75" customHeight="1" x14ac:dyDescent="0.3">
      <c r="A24" s="99" t="s">
        <v>512</v>
      </c>
      <c r="B24" s="59" t="s">
        <v>513</v>
      </c>
      <c r="C24" s="58">
        <v>0</v>
      </c>
    </row>
    <row r="25" spans="1:3" ht="9.75" customHeight="1" x14ac:dyDescent="0.3">
      <c r="A25" s="99" t="s">
        <v>514</v>
      </c>
      <c r="B25" s="59" t="s">
        <v>515</v>
      </c>
      <c r="C25" s="58">
        <v>0</v>
      </c>
    </row>
    <row r="26" spans="1:3" ht="9.75" customHeight="1" x14ac:dyDescent="0.3">
      <c r="A26" s="99" t="s">
        <v>516</v>
      </c>
      <c r="B26" s="59" t="s">
        <v>517</v>
      </c>
      <c r="C26" s="58">
        <v>0</v>
      </c>
    </row>
    <row r="27" spans="1:3" ht="9.75" customHeight="1" x14ac:dyDescent="0.3">
      <c r="A27" s="99" t="s">
        <v>518</v>
      </c>
      <c r="B27" s="59" t="s">
        <v>519</v>
      </c>
      <c r="C27" s="58">
        <v>0</v>
      </c>
    </row>
    <row r="28" spans="1:3" ht="9.75" customHeight="1" x14ac:dyDescent="0.3">
      <c r="A28" s="99" t="s">
        <v>520</v>
      </c>
      <c r="B28" s="59" t="s">
        <v>521</v>
      </c>
      <c r="C28" s="58">
        <v>0</v>
      </c>
    </row>
    <row r="29" spans="1:3" ht="9.75" customHeight="1" x14ac:dyDescent="0.3">
      <c r="A29" s="99" t="s">
        <v>522</v>
      </c>
      <c r="B29" s="57" t="s">
        <v>523</v>
      </c>
      <c r="C29" s="58">
        <v>0</v>
      </c>
    </row>
    <row r="30" spans="1:3" ht="7.5" customHeight="1" x14ac:dyDescent="0.3">
      <c r="A30" s="54"/>
      <c r="B30" s="60"/>
      <c r="C30" s="61"/>
    </row>
    <row r="31" spans="1:3" ht="9.75" customHeight="1" x14ac:dyDescent="0.3">
      <c r="A31" s="100" t="s">
        <v>524</v>
      </c>
      <c r="B31" s="62"/>
      <c r="C31" s="63">
        <f>SUM(C32:C38)</f>
        <v>526857.11</v>
      </c>
    </row>
    <row r="32" spans="1:3" ht="9.75" customHeight="1" x14ac:dyDescent="0.3">
      <c r="A32" s="99" t="s">
        <v>525</v>
      </c>
      <c r="B32" s="59" t="s">
        <v>234</v>
      </c>
      <c r="C32" s="58">
        <f>+ACT!C181</f>
        <v>526857.11</v>
      </c>
    </row>
    <row r="33" spans="1:3" ht="9.75" customHeight="1" x14ac:dyDescent="0.3">
      <c r="A33" s="99" t="s">
        <v>526</v>
      </c>
      <c r="B33" s="59" t="s">
        <v>243</v>
      </c>
      <c r="C33" s="58">
        <v>0</v>
      </c>
    </row>
    <row r="34" spans="1:3" ht="9.75" customHeight="1" x14ac:dyDescent="0.3">
      <c r="A34" s="99" t="s">
        <v>527</v>
      </c>
      <c r="B34" s="59" t="s">
        <v>246</v>
      </c>
      <c r="C34" s="58">
        <v>0</v>
      </c>
    </row>
    <row r="35" spans="1:3" ht="9.75" customHeight="1" x14ac:dyDescent="0.3">
      <c r="A35" s="99" t="s">
        <v>528</v>
      </c>
      <c r="B35" s="59" t="s">
        <v>252</v>
      </c>
      <c r="C35" s="58">
        <v>0</v>
      </c>
    </row>
    <row r="36" spans="1:3" ht="9.75" customHeight="1" x14ac:dyDescent="0.3">
      <c r="A36" s="99" t="s">
        <v>529</v>
      </c>
      <c r="B36" s="59" t="s">
        <v>262</v>
      </c>
      <c r="C36" s="58">
        <v>0</v>
      </c>
    </row>
    <row r="37" spans="1:3" ht="9.75" customHeight="1" x14ac:dyDescent="0.3">
      <c r="A37" s="99" t="s">
        <v>530</v>
      </c>
      <c r="B37" s="59" t="s">
        <v>531</v>
      </c>
      <c r="C37" s="58">
        <v>0</v>
      </c>
    </row>
    <row r="38" spans="1:3" ht="9.75" customHeight="1" x14ac:dyDescent="0.3">
      <c r="A38" s="99" t="s">
        <v>532</v>
      </c>
      <c r="B38" s="57" t="s">
        <v>533</v>
      </c>
      <c r="C38" s="64">
        <v>0</v>
      </c>
    </row>
    <row r="39" spans="1:3" ht="7.5" customHeight="1" x14ac:dyDescent="0.3">
      <c r="A39" s="54"/>
      <c r="B39" s="65"/>
      <c r="C39" s="66"/>
    </row>
    <row r="40" spans="1:3" ht="9.75" customHeight="1" x14ac:dyDescent="0.3">
      <c r="A40" s="67" t="s">
        <v>534</v>
      </c>
      <c r="B40" s="38"/>
      <c r="C40" s="39">
        <f>C6-C8+C31</f>
        <v>8880931.2799999993</v>
      </c>
    </row>
    <row r="41" spans="1:3" ht="9.75" customHeight="1" x14ac:dyDescent="0.3">
      <c r="A41" s="1"/>
      <c r="B41" s="1"/>
      <c r="C41" s="1"/>
    </row>
    <row r="42" spans="1:3" ht="9.75" customHeight="1" x14ac:dyDescent="0.3">
      <c r="A42" s="1"/>
      <c r="B42" s="16" t="s">
        <v>66</v>
      </c>
      <c r="C42" s="1"/>
    </row>
    <row r="45" spans="1:3" ht="21.6" x14ac:dyDescent="0.3">
      <c r="B45" s="24" t="str">
        <f>+Conciliacion_Ig!B26</f>
        <v>"DIRECTORA ADMINISTRATIVA
CLAUDIA ANGÉLICA DURAN HERNÁNDEZ"</v>
      </c>
    </row>
    <row r="46" spans="1:3" ht="15" customHeight="1" x14ac:dyDescent="0.3">
      <c r="B46" s="24"/>
    </row>
    <row r="48" spans="1:3" ht="21.6" x14ac:dyDescent="0.3">
      <c r="B48" s="24" t="s">
        <v>588</v>
      </c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" footer="0"/>
  <pageSetup scale="9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65"/>
  <sheetViews>
    <sheetView topLeftCell="A56" workbookViewId="0">
      <selection sqref="A1:K67"/>
    </sheetView>
  </sheetViews>
  <sheetFormatPr baseColWidth="10" defaultColWidth="14.44140625" defaultRowHeight="15" customHeight="1" x14ac:dyDescent="0.3"/>
  <cols>
    <col min="1" max="1" width="12.88671875" customWidth="1"/>
    <col min="2" max="2" width="72.109375" customWidth="1"/>
    <col min="3" max="7" width="15.88671875" customWidth="1"/>
    <col min="8" max="8" width="11.88671875" customWidth="1"/>
    <col min="9" max="9" width="13.44140625" customWidth="1"/>
    <col min="10" max="10" width="13.109375" customWidth="1"/>
    <col min="11" max="26" width="9.109375" customWidth="1"/>
  </cols>
  <sheetData>
    <row r="1" spans="1:10" ht="11.25" customHeight="1" x14ac:dyDescent="0.3">
      <c r="A1" s="120" t="str">
        <f>'Notas a los Edos Financieros'!A1</f>
        <v>Instituto Municipal de las Mujeres</v>
      </c>
      <c r="B1" s="115"/>
      <c r="C1" s="115"/>
      <c r="D1" s="115"/>
      <c r="E1" s="115"/>
      <c r="F1" s="115"/>
      <c r="G1" s="89" t="s">
        <v>0</v>
      </c>
      <c r="H1" s="81">
        <f>'Notas a los Edos Financieros'!D1</f>
        <v>2025</v>
      </c>
      <c r="I1" s="16"/>
      <c r="J1" s="16"/>
    </row>
    <row r="2" spans="1:10" ht="11.25" customHeight="1" x14ac:dyDescent="0.3">
      <c r="A2" s="120" t="s">
        <v>535</v>
      </c>
      <c r="B2" s="115"/>
      <c r="C2" s="115"/>
      <c r="D2" s="115"/>
      <c r="E2" s="115"/>
      <c r="F2" s="115"/>
      <c r="G2" s="89" t="s">
        <v>2</v>
      </c>
      <c r="H2" s="81" t="str">
        <f>'Notas a los Edos Financieros'!D2</f>
        <v>Trimestral</v>
      </c>
      <c r="I2" s="16"/>
      <c r="J2" s="16"/>
    </row>
    <row r="3" spans="1:10" ht="11.25" customHeight="1" x14ac:dyDescent="0.3">
      <c r="A3" s="120" t="str">
        <f>'Notas a los Edos Financieros'!A3</f>
        <v>Del 01 de Enero al 31 de Marzo de 2025</v>
      </c>
      <c r="B3" s="115"/>
      <c r="C3" s="115"/>
      <c r="D3" s="115"/>
      <c r="E3" s="115"/>
      <c r="F3" s="115"/>
      <c r="G3" s="89" t="s">
        <v>4</v>
      </c>
      <c r="H3" s="81" t="str">
        <f>'Notas a los Edos Financieros'!D3</f>
        <v>Cuenta Pública</v>
      </c>
      <c r="I3" s="16"/>
      <c r="J3" s="16"/>
    </row>
    <row r="4" spans="1:10" ht="11.25" customHeight="1" x14ac:dyDescent="0.3">
      <c r="A4" s="120" t="s">
        <v>5</v>
      </c>
      <c r="B4" s="115"/>
      <c r="C4" s="115"/>
      <c r="D4" s="115"/>
      <c r="E4" s="115"/>
      <c r="F4" s="115"/>
      <c r="G4" s="89"/>
      <c r="H4" s="81"/>
      <c r="I4" s="16"/>
      <c r="J4" s="16"/>
    </row>
    <row r="5" spans="1:10" ht="9.75" customHeight="1" x14ac:dyDescent="0.3">
      <c r="A5" s="83" t="s">
        <v>68</v>
      </c>
      <c r="B5" s="84"/>
      <c r="C5" s="84"/>
      <c r="D5" s="84"/>
      <c r="E5" s="84"/>
      <c r="F5" s="84"/>
      <c r="G5" s="84"/>
      <c r="H5" s="84"/>
      <c r="I5" s="16"/>
      <c r="J5" s="16"/>
    </row>
    <row r="6" spans="1:10" ht="9.75" customHeight="1" x14ac:dyDescent="0.3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ht="9.75" customHeight="1" x14ac:dyDescent="0.3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0" ht="24.75" customHeight="1" x14ac:dyDescent="0.3">
      <c r="A8" s="101" t="s">
        <v>70</v>
      </c>
      <c r="B8" s="101" t="s">
        <v>482</v>
      </c>
      <c r="C8" s="102" t="s">
        <v>536</v>
      </c>
      <c r="D8" s="102" t="s">
        <v>537</v>
      </c>
      <c r="E8" s="102" t="s">
        <v>538</v>
      </c>
      <c r="F8" s="102" t="s">
        <v>539</v>
      </c>
      <c r="G8" s="102" t="s">
        <v>540</v>
      </c>
      <c r="H8" s="102" t="s">
        <v>541</v>
      </c>
      <c r="I8" s="102" t="s">
        <v>542</v>
      </c>
      <c r="J8" s="102" t="s">
        <v>543</v>
      </c>
    </row>
    <row r="9" spans="1:10" ht="9.75" customHeight="1" x14ac:dyDescent="0.3">
      <c r="A9" s="30">
        <v>7000</v>
      </c>
      <c r="B9" s="31" t="s">
        <v>544</v>
      </c>
      <c r="C9" s="33"/>
      <c r="D9" s="33"/>
      <c r="E9" s="33"/>
      <c r="F9" s="33"/>
      <c r="G9" s="33"/>
      <c r="H9" s="33"/>
      <c r="I9" s="33"/>
      <c r="J9" s="33"/>
    </row>
    <row r="10" spans="1:10" ht="9.75" customHeight="1" x14ac:dyDescent="0.3">
      <c r="A10" s="16">
        <v>7110</v>
      </c>
      <c r="B10" s="35" t="s">
        <v>540</v>
      </c>
      <c r="C10" s="29">
        <v>0</v>
      </c>
      <c r="D10" s="29">
        <v>0</v>
      </c>
      <c r="E10" s="29">
        <v>0</v>
      </c>
      <c r="F10" s="29">
        <v>0</v>
      </c>
      <c r="G10" s="16"/>
      <c r="H10" s="16"/>
      <c r="I10" s="16"/>
      <c r="J10" s="16"/>
    </row>
    <row r="11" spans="1:10" ht="9.75" customHeight="1" x14ac:dyDescent="0.3">
      <c r="A11" s="16">
        <v>7120</v>
      </c>
      <c r="B11" s="35" t="s">
        <v>545</v>
      </c>
      <c r="C11" s="29">
        <v>0</v>
      </c>
      <c r="D11" s="29">
        <v>0</v>
      </c>
      <c r="E11" s="29">
        <v>0</v>
      </c>
      <c r="F11" s="29">
        <v>0</v>
      </c>
      <c r="G11" s="16"/>
      <c r="H11" s="16"/>
      <c r="I11" s="16"/>
      <c r="J11" s="16"/>
    </row>
    <row r="12" spans="1:10" ht="9.75" customHeight="1" x14ac:dyDescent="0.3">
      <c r="A12" s="16">
        <v>7130</v>
      </c>
      <c r="B12" s="35" t="s">
        <v>546</v>
      </c>
      <c r="C12" s="29">
        <v>0</v>
      </c>
      <c r="D12" s="29">
        <v>0</v>
      </c>
      <c r="E12" s="29">
        <v>0</v>
      </c>
      <c r="F12" s="29">
        <v>0</v>
      </c>
      <c r="G12" s="16"/>
      <c r="H12" s="16"/>
      <c r="I12" s="16"/>
      <c r="J12" s="16"/>
    </row>
    <row r="13" spans="1:10" ht="9.75" customHeight="1" x14ac:dyDescent="0.3">
      <c r="A13" s="16">
        <v>7140</v>
      </c>
      <c r="B13" s="35" t="s">
        <v>547</v>
      </c>
      <c r="C13" s="29">
        <v>0</v>
      </c>
      <c r="D13" s="29">
        <v>0</v>
      </c>
      <c r="E13" s="29">
        <v>0</v>
      </c>
      <c r="F13" s="29">
        <v>0</v>
      </c>
      <c r="G13" s="16"/>
      <c r="H13" s="16"/>
      <c r="I13" s="16"/>
      <c r="J13" s="16"/>
    </row>
    <row r="14" spans="1:10" ht="9.75" customHeight="1" x14ac:dyDescent="0.3">
      <c r="A14" s="16">
        <v>7150</v>
      </c>
      <c r="B14" s="35" t="s">
        <v>548</v>
      </c>
      <c r="C14" s="29">
        <v>0</v>
      </c>
      <c r="D14" s="29">
        <v>0</v>
      </c>
      <c r="E14" s="29">
        <v>0</v>
      </c>
      <c r="F14" s="29">
        <v>0</v>
      </c>
      <c r="G14" s="16"/>
      <c r="H14" s="16"/>
      <c r="I14" s="16"/>
      <c r="J14" s="16"/>
    </row>
    <row r="15" spans="1:10" ht="9.75" customHeight="1" x14ac:dyDescent="0.3">
      <c r="A15" s="16">
        <v>7160</v>
      </c>
      <c r="B15" s="35" t="s">
        <v>549</v>
      </c>
      <c r="C15" s="29">
        <v>0</v>
      </c>
      <c r="D15" s="29">
        <v>0</v>
      </c>
      <c r="E15" s="29">
        <v>0</v>
      </c>
      <c r="F15" s="29">
        <v>0</v>
      </c>
      <c r="G15" s="16"/>
      <c r="H15" s="16"/>
      <c r="I15" s="16"/>
      <c r="J15" s="16"/>
    </row>
    <row r="16" spans="1:10" ht="9.75" customHeight="1" x14ac:dyDescent="0.3">
      <c r="A16" s="16">
        <v>7210</v>
      </c>
      <c r="B16" s="35" t="s">
        <v>550</v>
      </c>
      <c r="C16" s="29">
        <v>0</v>
      </c>
      <c r="D16" s="29">
        <v>0</v>
      </c>
      <c r="E16" s="29">
        <v>0</v>
      </c>
      <c r="F16" s="29">
        <v>0</v>
      </c>
      <c r="G16" s="16"/>
      <c r="H16" s="16"/>
      <c r="I16" s="16"/>
      <c r="J16" s="16"/>
    </row>
    <row r="17" spans="1:10" ht="9.75" customHeight="1" x14ac:dyDescent="0.3">
      <c r="A17" s="16">
        <v>7220</v>
      </c>
      <c r="B17" s="35" t="s">
        <v>551</v>
      </c>
      <c r="C17" s="29">
        <v>0</v>
      </c>
      <c r="D17" s="29">
        <v>0</v>
      </c>
      <c r="E17" s="29">
        <v>0</v>
      </c>
      <c r="F17" s="29">
        <v>0</v>
      </c>
      <c r="G17" s="16"/>
      <c r="H17" s="16"/>
      <c r="I17" s="16"/>
      <c r="J17" s="16"/>
    </row>
    <row r="18" spans="1:10" ht="9.75" customHeight="1" x14ac:dyDescent="0.3">
      <c r="A18" s="16">
        <v>7230</v>
      </c>
      <c r="B18" s="35" t="s">
        <v>552</v>
      </c>
      <c r="C18" s="29">
        <v>0</v>
      </c>
      <c r="D18" s="29">
        <v>0</v>
      </c>
      <c r="E18" s="29">
        <v>0</v>
      </c>
      <c r="F18" s="29">
        <v>0</v>
      </c>
      <c r="G18" s="16"/>
      <c r="H18" s="16"/>
      <c r="I18" s="16"/>
      <c r="J18" s="16"/>
    </row>
    <row r="19" spans="1:10" ht="9.75" customHeight="1" x14ac:dyDescent="0.3">
      <c r="A19" s="16">
        <v>7240</v>
      </c>
      <c r="B19" s="35" t="s">
        <v>553</v>
      </c>
      <c r="C19" s="29">
        <v>0</v>
      </c>
      <c r="D19" s="29">
        <v>0</v>
      </c>
      <c r="E19" s="29">
        <v>0</v>
      </c>
      <c r="F19" s="29">
        <v>0</v>
      </c>
      <c r="G19" s="16"/>
      <c r="H19" s="16"/>
      <c r="I19" s="16"/>
      <c r="J19" s="16"/>
    </row>
    <row r="20" spans="1:10" ht="9.75" customHeight="1" x14ac:dyDescent="0.3">
      <c r="A20" s="16">
        <v>7250</v>
      </c>
      <c r="B20" s="35" t="s">
        <v>554</v>
      </c>
      <c r="C20" s="29">
        <v>0</v>
      </c>
      <c r="D20" s="29">
        <v>0</v>
      </c>
      <c r="E20" s="29">
        <v>0</v>
      </c>
      <c r="F20" s="29">
        <v>0</v>
      </c>
      <c r="G20" s="16"/>
      <c r="H20" s="16"/>
      <c r="I20" s="16"/>
      <c r="J20" s="16"/>
    </row>
    <row r="21" spans="1:10" ht="9.75" customHeight="1" x14ac:dyDescent="0.3">
      <c r="A21" s="16">
        <v>7260</v>
      </c>
      <c r="B21" s="35" t="s">
        <v>555</v>
      </c>
      <c r="C21" s="29">
        <v>0</v>
      </c>
      <c r="D21" s="29">
        <v>0</v>
      </c>
      <c r="E21" s="29">
        <v>0</v>
      </c>
      <c r="F21" s="29">
        <v>0</v>
      </c>
      <c r="G21" s="16"/>
      <c r="H21" s="16"/>
      <c r="I21" s="16"/>
      <c r="J21" s="16"/>
    </row>
    <row r="22" spans="1:10" ht="9.75" customHeight="1" x14ac:dyDescent="0.3">
      <c r="A22" s="16">
        <v>7310</v>
      </c>
      <c r="B22" s="35" t="s">
        <v>556</v>
      </c>
      <c r="C22" s="29">
        <v>0</v>
      </c>
      <c r="D22" s="29">
        <v>0</v>
      </c>
      <c r="E22" s="29">
        <v>0</v>
      </c>
      <c r="F22" s="29">
        <v>0</v>
      </c>
      <c r="G22" s="16"/>
      <c r="H22" s="16"/>
      <c r="I22" s="16"/>
      <c r="J22" s="16"/>
    </row>
    <row r="23" spans="1:10" ht="9.75" customHeight="1" x14ac:dyDescent="0.3">
      <c r="A23" s="16">
        <v>7320</v>
      </c>
      <c r="B23" s="35" t="s">
        <v>557</v>
      </c>
      <c r="C23" s="29">
        <v>0</v>
      </c>
      <c r="D23" s="29">
        <v>0</v>
      </c>
      <c r="E23" s="29">
        <v>0</v>
      </c>
      <c r="F23" s="29">
        <v>0</v>
      </c>
      <c r="G23" s="16"/>
      <c r="H23" s="16"/>
      <c r="I23" s="16"/>
      <c r="J23" s="16"/>
    </row>
    <row r="24" spans="1:10" ht="9.75" customHeight="1" x14ac:dyDescent="0.3">
      <c r="A24" s="16">
        <v>7330</v>
      </c>
      <c r="B24" s="35" t="s">
        <v>558</v>
      </c>
      <c r="C24" s="29">
        <v>0</v>
      </c>
      <c r="D24" s="29">
        <v>0</v>
      </c>
      <c r="E24" s="29">
        <v>0</v>
      </c>
      <c r="F24" s="29">
        <v>0</v>
      </c>
      <c r="G24" s="16"/>
      <c r="H24" s="16"/>
      <c r="I24" s="16"/>
      <c r="J24" s="16"/>
    </row>
    <row r="25" spans="1:10" ht="9.75" customHeight="1" x14ac:dyDescent="0.3">
      <c r="A25" s="16">
        <v>7340</v>
      </c>
      <c r="B25" s="35" t="s">
        <v>559</v>
      </c>
      <c r="C25" s="29">
        <v>0</v>
      </c>
      <c r="D25" s="29">
        <v>0</v>
      </c>
      <c r="E25" s="29">
        <v>0</v>
      </c>
      <c r="F25" s="29">
        <v>0</v>
      </c>
      <c r="G25" s="16"/>
      <c r="H25" s="16"/>
      <c r="I25" s="16"/>
      <c r="J25" s="16"/>
    </row>
    <row r="26" spans="1:10" ht="9.75" customHeight="1" x14ac:dyDescent="0.3">
      <c r="A26" s="16">
        <v>7350</v>
      </c>
      <c r="B26" s="35" t="s">
        <v>560</v>
      </c>
      <c r="C26" s="29">
        <v>0</v>
      </c>
      <c r="D26" s="29">
        <v>0</v>
      </c>
      <c r="E26" s="29">
        <v>0</v>
      </c>
      <c r="F26" s="29">
        <v>0</v>
      </c>
      <c r="G26" s="16"/>
      <c r="H26" s="16"/>
      <c r="I26" s="16"/>
      <c r="J26" s="16"/>
    </row>
    <row r="27" spans="1:10" ht="9.75" customHeight="1" x14ac:dyDescent="0.3">
      <c r="A27" s="16">
        <v>7360</v>
      </c>
      <c r="B27" s="35" t="s">
        <v>561</v>
      </c>
      <c r="C27" s="29">
        <v>0</v>
      </c>
      <c r="D27" s="29">
        <v>0</v>
      </c>
      <c r="E27" s="29">
        <v>0</v>
      </c>
      <c r="F27" s="29">
        <v>0</v>
      </c>
      <c r="G27" s="16"/>
      <c r="H27" s="16"/>
      <c r="I27" s="16"/>
      <c r="J27" s="16"/>
    </row>
    <row r="28" spans="1:10" ht="9.75" customHeight="1" x14ac:dyDescent="0.3">
      <c r="A28" s="16">
        <v>7410</v>
      </c>
      <c r="B28" s="35" t="s">
        <v>562</v>
      </c>
      <c r="C28" s="29">
        <v>0</v>
      </c>
      <c r="D28" s="29">
        <v>0</v>
      </c>
      <c r="E28" s="29">
        <v>0</v>
      </c>
      <c r="F28" s="29">
        <v>0</v>
      </c>
      <c r="G28" s="16"/>
      <c r="H28" s="16"/>
      <c r="I28" s="16"/>
      <c r="J28" s="16"/>
    </row>
    <row r="29" spans="1:10" ht="9.75" customHeight="1" x14ac:dyDescent="0.3">
      <c r="A29" s="16">
        <v>7420</v>
      </c>
      <c r="B29" s="35" t="s">
        <v>563</v>
      </c>
      <c r="C29" s="29">
        <v>0</v>
      </c>
      <c r="D29" s="29">
        <v>0</v>
      </c>
      <c r="E29" s="29">
        <v>0</v>
      </c>
      <c r="F29" s="29">
        <v>0</v>
      </c>
      <c r="G29" s="16"/>
      <c r="H29" s="16"/>
      <c r="I29" s="16"/>
      <c r="J29" s="16"/>
    </row>
    <row r="30" spans="1:10" ht="9.75" customHeight="1" x14ac:dyDescent="0.3">
      <c r="A30" s="16">
        <v>7510</v>
      </c>
      <c r="B30" s="35" t="s">
        <v>564</v>
      </c>
      <c r="C30" s="29">
        <v>0</v>
      </c>
      <c r="D30" s="29">
        <v>0</v>
      </c>
      <c r="E30" s="29">
        <v>0</v>
      </c>
      <c r="F30" s="29">
        <v>0</v>
      </c>
      <c r="G30" s="16"/>
      <c r="H30" s="16"/>
      <c r="I30" s="16"/>
      <c r="J30" s="16"/>
    </row>
    <row r="31" spans="1:10" ht="9.75" customHeight="1" x14ac:dyDescent="0.3">
      <c r="A31" s="16">
        <v>7520</v>
      </c>
      <c r="B31" s="35" t="s">
        <v>565</v>
      </c>
      <c r="C31" s="29">
        <v>0</v>
      </c>
      <c r="D31" s="29">
        <v>0</v>
      </c>
      <c r="E31" s="29">
        <v>0</v>
      </c>
      <c r="F31" s="29">
        <v>0</v>
      </c>
      <c r="G31" s="16"/>
      <c r="H31" s="16"/>
      <c r="I31" s="16"/>
      <c r="J31" s="16"/>
    </row>
    <row r="32" spans="1:10" ht="9.75" customHeight="1" x14ac:dyDescent="0.3">
      <c r="A32" s="16">
        <v>7610</v>
      </c>
      <c r="B32" s="35" t="s">
        <v>566</v>
      </c>
      <c r="C32" s="29">
        <v>0</v>
      </c>
      <c r="D32" s="29">
        <v>0</v>
      </c>
      <c r="E32" s="29">
        <v>0</v>
      </c>
      <c r="F32" s="29">
        <v>0</v>
      </c>
      <c r="G32" s="16"/>
      <c r="H32" s="16"/>
      <c r="I32" s="16"/>
      <c r="J32" s="16"/>
    </row>
    <row r="33" spans="1:14" ht="9.75" customHeight="1" x14ac:dyDescent="0.3">
      <c r="A33" s="16">
        <v>7620</v>
      </c>
      <c r="B33" s="35" t="s">
        <v>567</v>
      </c>
      <c r="C33" s="29">
        <v>0</v>
      </c>
      <c r="D33" s="29">
        <v>0</v>
      </c>
      <c r="E33" s="29">
        <v>0</v>
      </c>
      <c r="F33" s="29">
        <v>0</v>
      </c>
      <c r="G33" s="16"/>
      <c r="H33" s="16"/>
      <c r="I33" s="16"/>
      <c r="J33" s="16"/>
    </row>
    <row r="34" spans="1:14" ht="9.75" customHeight="1" x14ac:dyDescent="0.3">
      <c r="A34" s="16">
        <v>7630</v>
      </c>
      <c r="B34" s="35" t="s">
        <v>568</v>
      </c>
      <c r="C34" s="29">
        <v>0</v>
      </c>
      <c r="D34" s="29">
        <v>0</v>
      </c>
      <c r="E34" s="29">
        <v>0</v>
      </c>
      <c r="F34" s="29">
        <v>0</v>
      </c>
      <c r="G34" s="16"/>
      <c r="H34" s="16"/>
      <c r="I34" s="16"/>
      <c r="J34" s="16"/>
    </row>
    <row r="35" spans="1:14" ht="9.75" customHeight="1" x14ac:dyDescent="0.3">
      <c r="A35" s="16">
        <v>7640</v>
      </c>
      <c r="B35" s="35" t="s">
        <v>569</v>
      </c>
      <c r="C35" s="29">
        <v>0</v>
      </c>
      <c r="D35" s="29">
        <v>0</v>
      </c>
      <c r="E35" s="29">
        <v>0</v>
      </c>
      <c r="F35" s="29">
        <v>0</v>
      </c>
      <c r="G35" s="16"/>
      <c r="H35" s="16"/>
      <c r="I35" s="16"/>
      <c r="J35" s="16"/>
    </row>
    <row r="36" spans="1:14" ht="9.75" customHeight="1" x14ac:dyDescent="0.3">
      <c r="A36" s="16"/>
      <c r="B36" s="16"/>
      <c r="C36" s="29"/>
      <c r="D36" s="29"/>
      <c r="E36" s="29"/>
      <c r="F36" s="29"/>
      <c r="G36" s="16"/>
      <c r="H36" s="16"/>
      <c r="I36" s="16"/>
      <c r="J36" s="16"/>
    </row>
    <row r="37" spans="1:14" ht="9.75" customHeight="1" x14ac:dyDescent="0.3">
      <c r="A37" s="30">
        <v>8000</v>
      </c>
      <c r="B37" s="31" t="s">
        <v>570</v>
      </c>
      <c r="C37" s="33"/>
      <c r="D37" s="33"/>
      <c r="E37" s="33"/>
      <c r="F37" s="33"/>
      <c r="G37" s="33"/>
      <c r="H37" s="33"/>
      <c r="I37" s="33"/>
      <c r="J37" s="33"/>
    </row>
    <row r="38" spans="1:14" ht="9.75" customHeight="1" x14ac:dyDescent="0.3">
      <c r="A38" s="16"/>
      <c r="B38" s="16"/>
      <c r="C38" s="16"/>
      <c r="D38" s="16"/>
      <c r="E38" s="16"/>
      <c r="F38" s="16"/>
      <c r="G38" s="16"/>
      <c r="H38" s="16"/>
      <c r="I38" s="16"/>
      <c r="J38" s="16"/>
    </row>
    <row r="39" spans="1:14" ht="9.75" customHeight="1" x14ac:dyDescent="0.3">
      <c r="A39" s="16"/>
      <c r="B39" s="129" t="s">
        <v>571</v>
      </c>
      <c r="C39" s="130"/>
      <c r="D39" s="16"/>
      <c r="E39" s="16"/>
      <c r="F39" s="16"/>
      <c r="G39" s="16"/>
      <c r="H39" s="16"/>
      <c r="I39" s="16"/>
      <c r="J39" s="16"/>
    </row>
    <row r="40" spans="1:14" ht="9.75" customHeight="1" x14ac:dyDescent="0.3">
      <c r="A40" s="16"/>
      <c r="B40" s="68" t="s">
        <v>482</v>
      </c>
      <c r="C40" s="69">
        <v>2025</v>
      </c>
      <c r="D40" s="16"/>
      <c r="E40" s="16"/>
      <c r="F40" s="16"/>
      <c r="G40" s="16"/>
      <c r="H40" s="16"/>
      <c r="I40" s="16"/>
      <c r="J40" s="16"/>
    </row>
    <row r="41" spans="1:14" ht="9.75" customHeight="1" x14ac:dyDescent="0.3">
      <c r="A41" s="16">
        <v>8110</v>
      </c>
      <c r="B41" s="70" t="s">
        <v>572</v>
      </c>
      <c r="C41" s="108">
        <v>0</v>
      </c>
      <c r="D41" s="16"/>
      <c r="E41" s="16"/>
      <c r="F41" s="16"/>
      <c r="G41" s="16"/>
      <c r="H41" s="16"/>
      <c r="I41" s="16"/>
      <c r="J41" s="16"/>
    </row>
    <row r="42" spans="1:14" ht="9.75" customHeight="1" x14ac:dyDescent="0.3">
      <c r="A42" s="16">
        <v>8120</v>
      </c>
      <c r="B42" s="70" t="s">
        <v>573</v>
      </c>
      <c r="C42" s="108">
        <v>52424150.18</v>
      </c>
      <c r="D42" s="16"/>
      <c r="E42" s="16"/>
      <c r="F42" s="16"/>
      <c r="G42" s="16"/>
    </row>
    <row r="43" spans="1:14" ht="9.75" customHeight="1" x14ac:dyDescent="0.3">
      <c r="A43" s="16">
        <v>8130</v>
      </c>
      <c r="B43" s="70" t="s">
        <v>574</v>
      </c>
      <c r="C43" s="108">
        <v>0</v>
      </c>
      <c r="D43" s="16"/>
      <c r="E43" s="16"/>
      <c r="F43" s="16"/>
      <c r="G43" s="16"/>
      <c r="H43" s="16"/>
      <c r="I43" s="16"/>
      <c r="J43" s="16"/>
      <c r="L43" s="16"/>
      <c r="M43" s="16"/>
      <c r="N43" s="16"/>
    </row>
    <row r="44" spans="1:14" ht="9.75" customHeight="1" x14ac:dyDescent="0.3">
      <c r="A44" s="16">
        <v>8140</v>
      </c>
      <c r="B44" s="70" t="s">
        <v>575</v>
      </c>
      <c r="C44" s="108">
        <v>641894.81999999844</v>
      </c>
      <c r="D44" s="16"/>
      <c r="E44" s="16"/>
      <c r="F44" s="16"/>
      <c r="G44" s="16"/>
      <c r="H44" s="16"/>
      <c r="I44" s="16"/>
      <c r="J44" s="16"/>
      <c r="L44" s="16"/>
      <c r="M44" s="16"/>
      <c r="N44" s="16"/>
    </row>
    <row r="45" spans="1:14" ht="9.75" customHeight="1" x14ac:dyDescent="0.3">
      <c r="A45" s="16">
        <v>8150</v>
      </c>
      <c r="B45" s="71" t="s">
        <v>576</v>
      </c>
      <c r="C45" s="109">
        <v>14804862.190000001</v>
      </c>
      <c r="D45" s="16"/>
      <c r="E45" s="16"/>
      <c r="F45" s="16"/>
      <c r="G45" s="16"/>
      <c r="H45" s="16"/>
      <c r="I45" s="16"/>
      <c r="J45" s="16"/>
      <c r="L45" s="16"/>
      <c r="M45" s="16"/>
      <c r="N45" s="16"/>
    </row>
    <row r="46" spans="1:14" ht="9.75" customHeight="1" x14ac:dyDescent="0.3">
      <c r="A46" s="16"/>
      <c r="B46" s="16"/>
      <c r="C46" s="16"/>
      <c r="D46" s="16"/>
      <c r="E46" s="16"/>
      <c r="F46" s="16"/>
      <c r="G46" s="16"/>
      <c r="H46" s="16"/>
      <c r="I46" s="16"/>
      <c r="J46" s="16"/>
      <c r="L46" s="16"/>
      <c r="M46" s="16"/>
      <c r="N46" s="16"/>
    </row>
    <row r="47" spans="1:14" ht="9.75" customHeight="1" x14ac:dyDescent="0.3">
      <c r="A47" s="16"/>
      <c r="B47" s="16"/>
      <c r="C47" s="16"/>
      <c r="D47" s="16"/>
      <c r="E47" s="16"/>
      <c r="F47" s="16"/>
      <c r="G47" s="16"/>
      <c r="H47" s="16"/>
      <c r="I47" s="16"/>
      <c r="J47" s="16"/>
      <c r="L47" s="16"/>
      <c r="M47" s="16"/>
      <c r="N47" s="16"/>
    </row>
    <row r="48" spans="1:14" ht="9.75" customHeight="1" x14ac:dyDescent="0.3">
      <c r="A48" s="16"/>
      <c r="B48" s="129" t="s">
        <v>577</v>
      </c>
      <c r="C48" s="130"/>
      <c r="D48" s="16"/>
      <c r="E48" s="16"/>
      <c r="F48" s="16"/>
      <c r="G48" s="16"/>
      <c r="H48" s="16"/>
      <c r="I48" s="16"/>
      <c r="J48" s="16"/>
      <c r="L48" s="16"/>
      <c r="M48" s="16"/>
      <c r="N48" s="16"/>
    </row>
    <row r="49" spans="1:3" ht="9.75" customHeight="1" x14ac:dyDescent="0.3">
      <c r="A49" s="16"/>
      <c r="B49" s="68" t="s">
        <v>482</v>
      </c>
      <c r="C49" s="69">
        <v>2024</v>
      </c>
    </row>
    <row r="50" spans="1:3" ht="9.75" customHeight="1" x14ac:dyDescent="0.3">
      <c r="A50" s="16">
        <v>8210</v>
      </c>
      <c r="B50" s="70" t="s">
        <v>578</v>
      </c>
      <c r="C50" s="72">
        <v>0</v>
      </c>
    </row>
    <row r="51" spans="1:3" ht="9.75" customHeight="1" x14ac:dyDescent="0.3">
      <c r="A51" s="16">
        <v>8220</v>
      </c>
      <c r="B51" s="70" t="s">
        <v>579</v>
      </c>
      <c r="C51" s="72">
        <v>59473927.149999999</v>
      </c>
    </row>
    <row r="52" spans="1:3" ht="9.75" customHeight="1" x14ac:dyDescent="0.3">
      <c r="A52" s="16">
        <v>8230</v>
      </c>
      <c r="B52" s="70" t="s">
        <v>580</v>
      </c>
      <c r="C52" s="72">
        <v>0</v>
      </c>
    </row>
    <row r="53" spans="1:3" ht="9.75" customHeight="1" x14ac:dyDescent="0.3">
      <c r="A53" s="16">
        <v>8240</v>
      </c>
      <c r="B53" s="70" t="s">
        <v>581</v>
      </c>
      <c r="C53" s="72">
        <v>0</v>
      </c>
    </row>
    <row r="54" spans="1:3" ht="9.75" customHeight="1" x14ac:dyDescent="0.3">
      <c r="A54" s="16">
        <v>8250</v>
      </c>
      <c r="B54" s="70" t="s">
        <v>582</v>
      </c>
      <c r="C54" s="72">
        <v>1011868.8099999968</v>
      </c>
    </row>
    <row r="55" spans="1:3" ht="9.75" customHeight="1" x14ac:dyDescent="0.3">
      <c r="A55" s="16">
        <v>8260</v>
      </c>
      <c r="B55" s="70" t="s">
        <v>583</v>
      </c>
      <c r="C55" s="72">
        <v>0</v>
      </c>
    </row>
    <row r="56" spans="1:3" ht="9.75" customHeight="1" x14ac:dyDescent="0.3">
      <c r="A56" s="16">
        <v>8270</v>
      </c>
      <c r="B56" s="71" t="s">
        <v>584</v>
      </c>
      <c r="C56" s="73">
        <v>7385111.2300000023</v>
      </c>
    </row>
    <row r="57" spans="1:3" ht="9.75" customHeight="1" x14ac:dyDescent="0.3">
      <c r="A57" s="16"/>
      <c r="B57" s="16"/>
      <c r="C57" s="16"/>
    </row>
    <row r="58" spans="1:3" ht="9.75" customHeight="1" x14ac:dyDescent="0.3">
      <c r="A58" s="16"/>
      <c r="B58" s="16"/>
      <c r="C58" s="16"/>
    </row>
    <row r="59" spans="1:3" ht="9.75" customHeight="1" x14ac:dyDescent="0.3">
      <c r="A59" s="16"/>
      <c r="B59" s="16" t="s">
        <v>66</v>
      </c>
      <c r="C59" s="16"/>
    </row>
    <row r="62" spans="1:3" ht="21.6" x14ac:dyDescent="0.3">
      <c r="B62" s="24" t="str">
        <f>+Conciliacion_Eg!B45</f>
        <v>"DIRECTORA ADMINISTRATIVA
CLAUDIA ANGÉLICA DURAN HERNÁNDEZ"</v>
      </c>
    </row>
    <row r="63" spans="1:3" ht="15" customHeight="1" x14ac:dyDescent="0.3">
      <c r="B63" s="24"/>
    </row>
    <row r="65" spans="2:2" ht="21.6" x14ac:dyDescent="0.3">
      <c r="B65" s="24" t="s">
        <v>588</v>
      </c>
    </row>
  </sheetData>
  <mergeCells count="6">
    <mergeCell ref="B48:C48"/>
    <mergeCell ref="A1:F1"/>
    <mergeCell ref="A2:F2"/>
    <mergeCell ref="A3:F3"/>
    <mergeCell ref="A4:F4"/>
    <mergeCell ref="B39:C39"/>
  </mergeCells>
  <pageMargins left="0.70866141732283472" right="0.70866141732283472" top="0.74803149606299213" bottom="0.74803149606299213" header="0" footer="0"/>
  <pageSetup scale="60" fitToHeight="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85D8AE10-97D6-44D0-836E-D611F1EA1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C1F701-A8D7-4BF2-9A6D-14094B2B09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075BA3-2F48-46B4-9372-0EB67859603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INSTITUTO MUNICIPAL MUJER IMM</dc:creator>
  <cp:keywords/>
  <dc:description/>
  <cp:lastModifiedBy>INSTITUTO MUNICIPAL MUJER IMM</cp:lastModifiedBy>
  <cp:revision/>
  <cp:lastPrinted>2025-04-11T18:30:56Z</cp:lastPrinted>
  <dcterms:created xsi:type="dcterms:W3CDTF">2024-04-09T21:57:28Z</dcterms:created>
  <dcterms:modified xsi:type="dcterms:W3CDTF">2025-04-11T18:34:54Z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